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9015" activeTab="2"/>
  </bookViews>
  <sheets>
    <sheet name="Вспом" sheetId="1" r:id="rId1"/>
    <sheet name="Имена" sheetId="2" r:id="rId2"/>
    <sheet name="Одной формулой без имен" sheetId="3" r:id="rId3"/>
  </sheets>
  <definedNames>
    <definedName name="дес" localSheetId="1">{"","двадцать ","тридцать ","сорок ","пятьдесят ","шестьдесят ","семьдесят ","восемьдесят ","девяносто "}</definedName>
    <definedName name="ед" localSheetId="1">{"","один ","два ","три ","четыре ","пять ","шесть ","семь ","восемь ","девять "}</definedName>
    <definedName name="едж" localSheetId="1">{"","одна ","две ","три ","четыре ","пять ","шесть ","семь ","восемь ","девять "}</definedName>
    <definedName name="мил" localSheetId="1">{0,"миллионов ";1,"миллион ";2,"миллиона ";5,"миллионов "}</definedName>
    <definedName name="руб" localSheetId="1">{0,"рублей";1,"рубль";2,"рубля";5,"рублей"}</definedName>
    <definedName name="сот" localSheetId="1">{"","сто ","двести ","триста ","четыреста ","пятьсот ","шестьсот ","семьсот ","восемьсот ","девятьсот "}</definedName>
    <definedName name="тыс" localSheetId="1">{0,"тысяч ";1,"тысяча ";2,"тысячи ";5,"тысяч "}</definedName>
    <definedName name="цать" localSheetId="1">{"десять ","одиннадцать ","двенадцать ","тринадцать ","четырнадцать ","пятнадцать ","шестнадцать ","семнадцать ","восемнадцать ","девятнадцать "}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71"/>
  <sheetViews>
    <sheetView zoomScalePageLayoutView="0" workbookViewId="0" topLeftCell="A1">
      <selection activeCell="C101" sqref="C101"/>
    </sheetView>
  </sheetViews>
  <sheetFormatPr defaultColWidth="9.00390625" defaultRowHeight="12.75" outlineLevelRow="1"/>
  <cols>
    <col min="2" max="2" width="21.25390625" style="0" customWidth="1"/>
    <col min="3" max="3" width="12.25390625" style="0" customWidth="1"/>
    <col min="5" max="5" width="13.875" style="0" bestFit="1" customWidth="1"/>
  </cols>
  <sheetData>
    <row r="1" spans="2:3" ht="12.75">
      <c r="B1" s="2">
        <v>2618765432983.21</v>
      </c>
      <c r="C1" t="str">
        <f>C3&amp;C4&amp;C5&amp;C6&amp;C7&amp;C8&amp;C9&amp;C10&amp;C11&amp;C12&amp;C13&amp;C14&amp;C15&amp;C16&amp;C17&amp;C18&amp;C19&amp;C20&amp;C21&amp;C22&amp;C23</f>
        <v>два триллиона шестьсот восемнадцать миллиардов семьсот шестьдесят пять миллионов четыреста тридцать две тысячи девятьсот восемьдесят три рубля 21 коп.</v>
      </c>
    </row>
    <row r="2" ht="12.75" hidden="1" outlineLevel="1"/>
    <row r="3" spans="2:3" ht="12.75" hidden="1" outlineLevel="1">
      <c r="B3" s="4">
        <f>--MID(RIGHT(TEXT(B1,"000000000000000,00"),18),1,1)</f>
        <v>0</v>
      </c>
      <c r="C3" s="1">
        <f>INDEX({"","сто ","двести ","триста ","четыреста ","пятьсот ","шестьсот ","семьсот ","восемьсот ","девятьсот "},B3+1)</f>
      </c>
    </row>
    <row r="4" spans="2:3" ht="12.75" hidden="1" outlineLevel="1">
      <c r="B4" s="4">
        <f>--MID(RIGHT(TEXT(B1,"000000000000000,00"),18),2,1)</f>
        <v>0</v>
      </c>
      <c r="C4" s="1">
        <f>CHOOSE(B4+1,"",INDEX({"десять ","одиннадцать ","двенадцать ","тринадцать ","четырнадцать ","пятнадцать ","шестнадцать ","семнадцать ","восемнадцать ","девятнадцать "},B5+1),"двадцать ","тридцать ","сорок ","пятьдесят ","шестьдесят ","семьдесят ","восемьдесят ","девяносто ")</f>
      </c>
    </row>
    <row r="5" spans="2:3" ht="12.75" hidden="1" outlineLevel="1">
      <c r="B5" s="4">
        <f>--MID(RIGHT(TEXT(B1,"000000000000000,00"),18),3,1)</f>
        <v>2</v>
      </c>
      <c r="C5" s="1" t="str">
        <f>IF(B4&lt;&gt;1,INDEX({"","один ","два ","три ","четыре ","пять ","шесть ","семь ","восемь ","девять "},B5+1),"")</f>
        <v>два </v>
      </c>
    </row>
    <row r="6" ht="12.75" hidden="1" outlineLevel="1">
      <c r="C6" s="1" t="str">
        <f>IF(SUM(B3:B5),"триллион"&amp;IF(B4=1,"ов ",LOOKUP(B5,{0,1,2,5},{"ов "," ","а ","ов "})),"")</f>
        <v>триллиона </v>
      </c>
    </row>
    <row r="7" spans="2:3" ht="12.75" hidden="1" outlineLevel="1">
      <c r="B7" s="4">
        <f>--MID(RIGHT(TEXT(B1,"000000000000000,00"),18),4,1)</f>
        <v>6</v>
      </c>
      <c r="C7" s="1" t="str">
        <f>INDEX({"","сто ","двести ","триста ","четыреста ","пятьсот ","шестьсот ","семьсот ","восемьсот ","девятьсот "},B7+1)</f>
        <v>шестьсот </v>
      </c>
    </row>
    <row r="8" spans="2:3" ht="12.75" hidden="1" outlineLevel="1">
      <c r="B8" s="4">
        <f>--MID(RIGHT(TEXT(B1,"000000000000000,00"),18),5,1)</f>
        <v>1</v>
      </c>
      <c r="C8" s="1" t="str">
        <f>CHOOSE(B8+1,"",INDEX({"десять ","одиннадцать ","двенадцать ","тринадцать ","четырнадцать ","пятнадцать ","шестнадцать ","семнадцать ","восемнадцать ","девятнадцать "},B9+1),"двадцать ","тридцать ","сорок ","пятьдесят ","шестьдесят ","семьдесят ","восемьдесят ","девяносто ")</f>
        <v>восемнадцать </v>
      </c>
    </row>
    <row r="9" spans="2:3" ht="12.75" hidden="1" outlineLevel="1">
      <c r="B9" s="4">
        <f>--MID(RIGHT(TEXT(B1,"000000000000000,00"),18),6,1)</f>
        <v>8</v>
      </c>
      <c r="C9" s="1">
        <f>IF(B8&lt;&gt;1,INDEX({"","один ","два ","три ","четыре ","пять ","шесть ","семь ","восемь ","девять "},B9+1),"")</f>
      </c>
    </row>
    <row r="10" ht="12.75" hidden="1" outlineLevel="1">
      <c r="C10" s="1" t="str">
        <f>IF(SUM(B7:B9),"миллиард"&amp;IF(B8=1,"ов ",LOOKUP(B9,{0,1,2,5},{"ов "," ","а ","ов "})),"")</f>
        <v>миллиардов </v>
      </c>
    </row>
    <row r="11" spans="2:3" ht="12.75" hidden="1" outlineLevel="1">
      <c r="B11" s="4">
        <f>--MID(RIGHT(TEXT(B1,"000000000000000,00"),18),7,1)</f>
        <v>7</v>
      </c>
      <c r="C11" s="1" t="str">
        <f>INDEX({"","сто ","двести ","триста ","четыреста ","пятьсот ","шестьсот ","семьсот ","восемьсот ","девятьсот "},B11+1)</f>
        <v>семьсот </v>
      </c>
    </row>
    <row r="12" spans="2:3" ht="12.75" hidden="1" outlineLevel="1">
      <c r="B12" s="4">
        <f>--MID(RIGHT(TEXT(B1,"000000000000000,00"),18),8,1)</f>
        <v>6</v>
      </c>
      <c r="C12" s="1" t="str">
        <f>CHOOSE(B12+1,"",INDEX({"десять ","одиннадцать ","двенадцать ","тринадцать ","четырнадцать ","пятнадцать ","шестнадцать ","семнадцать ","восемнадцать ","девятнадцать "},B13+1),"двадцать ","тридцать ","сорок ","пятьдесят ","шестьдесят ","семьдесят ","восемьдесят ","девяносто ")</f>
        <v>шестьдесят </v>
      </c>
    </row>
    <row r="13" spans="2:3" ht="12.75" hidden="1" outlineLevel="1">
      <c r="B13" s="4">
        <f>--MID(RIGHT(TEXT(B1,"000000000000000,00"),18),9,1)</f>
        <v>5</v>
      </c>
      <c r="C13" s="1" t="str">
        <f>IF(B12&lt;&gt;1,INDEX({"","один ","два ","три ","четыре ","пять ","шесть ","семь ","восемь ","девять "},B13+1),"")</f>
        <v>пять </v>
      </c>
    </row>
    <row r="14" ht="12.75" hidden="1" outlineLevel="1">
      <c r="C14" s="1" t="str">
        <f>IF(SUM(B11:B13),"миллион"&amp;IF(B12=1,"ов ",LOOKUP(B13,{0,1,2,5},{"ов "," ","а ","ов "})),"")</f>
        <v>миллионов </v>
      </c>
    </row>
    <row r="15" spans="2:3" ht="12.75" hidden="1" outlineLevel="1">
      <c r="B15" s="4">
        <f>--MID(RIGHT(TEXT(B1,"000000000000000,00"),18),10,1)</f>
        <v>4</v>
      </c>
      <c r="C15" s="1" t="str">
        <f>INDEX({"","сто ","двести ","триста ","четыреста ","пятьсот ","шестьсот ","семьсот ","восемьсот ","девятьсот "},B15+1)</f>
        <v>четыреста </v>
      </c>
    </row>
    <row r="16" spans="2:3" ht="12.75" hidden="1" outlineLevel="1">
      <c r="B16" s="4">
        <f>--MID(RIGHT(TEXT(B1,"000000000000000,00"),18),11,1)</f>
        <v>3</v>
      </c>
      <c r="C16" s="1" t="str">
        <f>CHOOSE(B16+1,"",INDEX({"десять ","одиннадцать ","двенадцать ","тринадцать ","четырнадцать ","пятнадцать ","шестнадцать ","семнадцать ","восемнадцать ","девятнадцать "},B17+1),"двадцать ","тридцать ","сорок ","пятьдесят ","шестьдесят ","семьдесят ","восемьдесят ","девяносто ")</f>
        <v>тридцать </v>
      </c>
    </row>
    <row r="17" spans="2:3" ht="12.75" hidden="1" outlineLevel="1">
      <c r="B17" s="4">
        <f>--MID(RIGHT(TEXT(B1,"000000000000000,00"),18),12,1)</f>
        <v>2</v>
      </c>
      <c r="C17" s="1" t="str">
        <f>IF(B16&lt;&gt;1,INDEX({"","одна ","две ","три ","четыре ","пять ","шесть ","семь ","восемь ","девять "},B17+1),"")</f>
        <v>две </v>
      </c>
    </row>
    <row r="18" ht="12.75" hidden="1" outlineLevel="1">
      <c r="C18" s="1" t="str">
        <f>IF(SUM(B15:B17),"тысяч"&amp;IF(B16=1," ",LOOKUP(B17,{0,1,2,5},{" ","а ","и "," "})),"")</f>
        <v>тысячи </v>
      </c>
    </row>
    <row r="19" spans="2:3" ht="12.75" hidden="1" outlineLevel="1">
      <c r="B19" s="4">
        <f>--MID(RIGHT(TEXT(B1,"000000000000000,00"),18),13,1)</f>
        <v>9</v>
      </c>
      <c r="C19" s="1" t="str">
        <f>INDEX({"","сто ","двести ","триста ","четыреста ","пятьсот ","шестьсот ","семьсот ","восемьсот ","девятьсот "},B19+1)</f>
        <v>девятьсот </v>
      </c>
    </row>
    <row r="20" spans="2:3" ht="12.75" hidden="1" outlineLevel="1">
      <c r="B20" s="4">
        <f>--MID(RIGHT(TEXT(B1,"000000000000000,00"),18),14,1)</f>
        <v>8</v>
      </c>
      <c r="C20" s="1" t="str">
        <f>CHOOSE(B20+1,"",INDEX({"десять ","одиннадцать ","двенадцать ","тринадцать ","четырнадцать ","пятнадцать ","шестнадцать ","семнадцать ","восемнадцать ","девятнадцать "},B21+1),"двадцать ","тридцать ","сорок ","пятьдесят ","шестьдесят ","семьдесят ","восемьдесят ","девяносто ")</f>
        <v>восемьдесят </v>
      </c>
    </row>
    <row r="21" spans="2:3" ht="12.75" hidden="1" outlineLevel="1">
      <c r="B21" s="4">
        <f>--MID(RIGHT(TEXT(B1,"000000000000000,00"),18),15,1)</f>
        <v>3</v>
      </c>
      <c r="C21" s="1" t="str">
        <f>IF(INT(B1)=0,"ноль ",IF(B20&lt;&gt;1,INDEX({"","один ","два ","три ","четыре ","пять ","шесть ","семь ","восемь ","девять "},B21+1),""))</f>
        <v>три </v>
      </c>
    </row>
    <row r="22" ht="12.75" hidden="1" outlineLevel="1">
      <c r="C22" s="1" t="str">
        <f>"рубл"&amp;IF(B20=1,"ей",LOOKUP(B21,{0,1,2,5},{"ей","ь","я","ей"}))</f>
        <v>рубля</v>
      </c>
    </row>
    <row r="23" spans="2:3" ht="12.75" hidden="1" outlineLevel="1">
      <c r="B23" s="4">
        <f>--RIGHT(TEXT(B1,"0,00"),2)</f>
        <v>21</v>
      </c>
      <c r="C23" s="1" t="str">
        <f>TEXT(B23," 00\ коп.;;")</f>
        <v> 21 коп.</v>
      </c>
    </row>
    <row r="24" ht="12.75" hidden="1" outlineLevel="1"/>
    <row r="25" spans="2:3" ht="12.75" collapsed="1">
      <c r="B25" s="2">
        <v>261876543298321</v>
      </c>
      <c r="C25" t="str">
        <f>C27&amp;C28&amp;C29&amp;C30&amp;C31&amp;C32&amp;C33&amp;C34&amp;C35&amp;C36&amp;C37&amp;C38&amp;C39&amp;C40&amp;C41&amp;C42&amp;C43&amp;C44&amp;C45&amp;C46&amp;C47</f>
        <v>двести шестьдесят один триллион восемьсот семьдесят шесть миллиардов пятьсот сорок три миллиона двести девяносто восемь тысяч триста двадцать один рубль</v>
      </c>
    </row>
    <row r="26" ht="12.75" hidden="1" outlineLevel="1"/>
    <row r="27" spans="2:3" ht="12.75" hidden="1" outlineLevel="1">
      <c r="B27" s="4">
        <f>--MID(RIGHT(TEXT(B25,"000000000000000,00"),18),1,1)</f>
        <v>2</v>
      </c>
      <c r="C27" s="1" t="str">
        <f>INDEX({"","сто ","двести ","триста ","четыреста ","пятьсот ","шестьсот ","семьсот ","восемьсот ","девятьсот "},B27+1)</f>
        <v>двести </v>
      </c>
    </row>
    <row r="28" spans="2:3" ht="12.75" hidden="1" outlineLevel="1">
      <c r="B28" s="4">
        <f>--MID(RIGHT(TEXT(B25,"000000000000000,00"),18),2,1)</f>
        <v>6</v>
      </c>
      <c r="C28" s="1" t="str">
        <f>CHOOSE(B28+1,"",INDEX({"десять ","одиннадцать ","двенадцать ","тринадцать ","четырнадцать ","пятнадцать ","шестнадцать ","семнадцать ","восемнадцать ","девятнадцать "},B29+1),"двадцать ","тридцать ","сорок ","пятьдесят ","шестьдесят ","семьдесят ","восемьдесят ","девяносто ")</f>
        <v>шестьдесят </v>
      </c>
    </row>
    <row r="29" spans="2:3" ht="12.75" hidden="1" outlineLevel="1">
      <c r="B29" s="4">
        <f>--MID(RIGHT(TEXT(B25,"000000000000000,00"),18),3,1)</f>
        <v>1</v>
      </c>
      <c r="C29" s="1" t="str">
        <f>IF(B28&lt;&gt;1,INDEX({"","один ","два ","три ","четыре ","пять ","шесть ","семь ","восемь ","девять "},B29+1),"")</f>
        <v>один </v>
      </c>
    </row>
    <row r="30" ht="12.75" hidden="1" outlineLevel="1">
      <c r="C30" s="1" t="str">
        <f>IF(SUM(B27:B29),"триллион"&amp;IF(B28=1,"ов ",LOOKUP(B29,{0,1,2,5},{"ов "," ","а ","ов "})),"")</f>
        <v>триллион </v>
      </c>
    </row>
    <row r="31" spans="2:3" ht="12.75" hidden="1" outlineLevel="1">
      <c r="B31" s="4">
        <f>--MID(RIGHT(TEXT(B25,"000000000000000,00"),18),4,1)</f>
        <v>8</v>
      </c>
      <c r="C31" s="1" t="str">
        <f>INDEX({"","сто ","двести ","триста ","четыреста ","пятьсот ","шестьсот ","семьсот ","восемьсот ","девятьсот "},B31+1)</f>
        <v>восемьсот </v>
      </c>
    </row>
    <row r="32" spans="2:3" ht="12.75" hidden="1" outlineLevel="1">
      <c r="B32" s="4">
        <f>--MID(RIGHT(TEXT(B25,"000000000000000,00"),18),5,1)</f>
        <v>7</v>
      </c>
      <c r="C32" s="1" t="str">
        <f>CHOOSE(B32+1,"",INDEX({"десять ","одиннадцать ","двенадцать ","тринадцать ","четырнадцать ","пятнадцать ","шестнадцать ","семнадцать ","восемнадцать ","девятнадцать "},B33+1),"двадцать ","тридцать ","сорок ","пятьдесят ","шестьдесят ","семьдесят ","восемьдесят ","девяносто ")</f>
        <v>семьдесят </v>
      </c>
    </row>
    <row r="33" spans="2:3" ht="12.75" hidden="1" outlineLevel="1">
      <c r="B33" s="4">
        <f>--MID(RIGHT(TEXT(B25,"000000000000000,00"),18),6,1)</f>
        <v>6</v>
      </c>
      <c r="C33" s="1" t="str">
        <f>IF(B32&lt;&gt;1,INDEX({"","один ","два ","три ","четыре ","пять ","шесть ","семь ","восемь ","девять "},B33+1),"")</f>
        <v>шесть </v>
      </c>
    </row>
    <row r="34" ht="12.75" hidden="1" outlineLevel="1">
      <c r="C34" s="1" t="str">
        <f>IF(SUM(B31:B33),"миллиард"&amp;IF(B32=1,"ов ",LOOKUP(B33,{0,1,2,5},{"ов "," ","а ","ов "})),"")</f>
        <v>миллиардов </v>
      </c>
    </row>
    <row r="35" spans="2:3" ht="12.75" hidden="1" outlineLevel="1">
      <c r="B35" s="4">
        <f>--MID(RIGHT(TEXT(B25,"000000000000000,00"),18),7,1)</f>
        <v>5</v>
      </c>
      <c r="C35" s="1" t="str">
        <f>INDEX({"","сто ","двести ","триста ","четыреста ","пятьсот ","шестьсот ","семьсот ","восемьсот ","девятьсот "},B35+1)</f>
        <v>пятьсот </v>
      </c>
    </row>
    <row r="36" spans="2:3" ht="12.75" hidden="1" outlineLevel="1">
      <c r="B36" s="4">
        <f>--MID(RIGHT(TEXT(B25,"000000000000000,00"),18),8,1)</f>
        <v>4</v>
      </c>
      <c r="C36" s="1" t="str">
        <f>CHOOSE(B36+1,"",INDEX({"десять ","одиннадцать ","двенадцать ","тринадцать ","четырнадцать ","пятнадцать ","шестнадцать ","семнадцать ","восемнадцать ","девятнадцать "},B37+1),"двадцать ","тридцать ","сорок ","пятьдесят ","шестьдесят ","семьдесят ","восемьдесят ","девяносто ")</f>
        <v>сорок </v>
      </c>
    </row>
    <row r="37" spans="2:3" ht="12.75" hidden="1" outlineLevel="1">
      <c r="B37" s="4">
        <f>--MID(RIGHT(TEXT(B25,"000000000000000,00"),18),9,1)</f>
        <v>3</v>
      </c>
      <c r="C37" s="1" t="str">
        <f>IF(B36&lt;&gt;1,INDEX({"","один ","два ","три ","четыре ","пять ","шесть ","семь ","восемь ","девять "},B37+1),"")</f>
        <v>три </v>
      </c>
    </row>
    <row r="38" ht="12.75" hidden="1" outlineLevel="1">
      <c r="C38" s="1" t="str">
        <f>IF(SUM(B35:B37),"миллион"&amp;IF(B36=1,"ов ",LOOKUP(B37,{0,1,2,5},{"ов "," ","а ","ов "})),"")</f>
        <v>миллиона </v>
      </c>
    </row>
    <row r="39" spans="2:3" ht="12.75" hidden="1" outlineLevel="1">
      <c r="B39" s="4">
        <f>--MID(RIGHT(TEXT(B25,"000000000000000,00"),18),10,1)</f>
        <v>2</v>
      </c>
      <c r="C39" s="1" t="str">
        <f>INDEX({"","сто ","двести ","триста ","четыреста ","пятьсот ","шестьсот ","семьсот ","восемьсот ","девятьсот "},B39+1)</f>
        <v>двести </v>
      </c>
    </row>
    <row r="40" spans="2:3" ht="12.75" hidden="1" outlineLevel="1">
      <c r="B40" s="4">
        <f>--MID(RIGHT(TEXT(B25,"000000000000000,00"),18),11,1)</f>
        <v>9</v>
      </c>
      <c r="C40" s="1" t="str">
        <f>CHOOSE(B40+1,"",INDEX({"десять ","одиннадцать ","двенадцать ","тринадцать ","четырнадцать ","пятнадцать ","шестнадцать ","семнадцать ","восемнадцать ","девятнадцать "},B41+1),"двадцать ","тридцать ","сорок ","пятьдесят ","шестьдесят ","семьдесят ","восемьдесят ","девяносто ")</f>
        <v>девяносто </v>
      </c>
    </row>
    <row r="41" spans="2:3" ht="12.75" hidden="1" outlineLevel="1">
      <c r="B41" s="4">
        <f>--MID(RIGHT(TEXT(B25,"000000000000000,00"),18),12,1)</f>
        <v>8</v>
      </c>
      <c r="C41" s="1" t="str">
        <f>IF(B40&lt;&gt;1,INDEX({"","одна ","две ","три ","четыре ","пять ","шесть ","семь ","восемь ","девять "},B41+1),"")</f>
        <v>восемь </v>
      </c>
    </row>
    <row r="42" ht="12.75" hidden="1" outlineLevel="1">
      <c r="C42" s="1" t="str">
        <f>IF(SUM(B39:B41),"тысяч"&amp;IF(B40=1," ",LOOKUP(B41,{0,1,2,5},{" ","а ","и "," "})),"")</f>
        <v>тысяч </v>
      </c>
    </row>
    <row r="43" spans="2:3" ht="12.75" hidden="1" outlineLevel="1">
      <c r="B43" s="4">
        <f>--MID(RIGHT(TEXT(B25,"000000000000000,00"),18),13,1)</f>
        <v>3</v>
      </c>
      <c r="C43" s="1" t="str">
        <f>INDEX({"","сто ","двести ","триста ","четыреста ","пятьсот ","шестьсот ","семьсот ","восемьсот ","девятьсот "},B43+1)</f>
        <v>триста </v>
      </c>
    </row>
    <row r="44" spans="2:3" ht="12.75" hidden="1" outlineLevel="1">
      <c r="B44" s="4">
        <f>--MID(RIGHT(TEXT(B25,"000000000000000,00"),18),14,1)</f>
        <v>2</v>
      </c>
      <c r="C44" s="1" t="str">
        <f>CHOOSE(B44+1,"",INDEX({"десять ","одиннадцать ","двенадцать ","тринадцать ","четырнадцать ","пятнадцать ","шестнадцать ","семнадцать ","восемнадцать ","девятнадцать "},B45+1),"двадцать ","тридцать ","сорок ","пятьдесят ","шестьдесят ","семьдесят ","восемьдесят ","девяносто ")</f>
        <v>двадцать </v>
      </c>
    </row>
    <row r="45" spans="2:3" ht="12.75" hidden="1" outlineLevel="1">
      <c r="B45" s="4">
        <f>--MID(RIGHT(TEXT(B25,"000000000000000,00"),18),15,1)</f>
        <v>1</v>
      </c>
      <c r="C45" s="1" t="str">
        <f>IF(INT(B25)=0,"ноль ",IF(B44&lt;&gt;1,INDEX({"","один ","два ","три ","четыре ","пять ","шесть ","семь ","восемь ","девять "},B45+1),""))</f>
        <v>один </v>
      </c>
    </row>
    <row r="46" ht="12.75" hidden="1" outlineLevel="1">
      <c r="C46" s="1" t="str">
        <f>"рубл"&amp;IF(B44=1,"ей",LOOKUP(B45,{0,1,2,5},{"ей","ь","я","ей"}))</f>
        <v>рубль</v>
      </c>
    </row>
    <row r="47" spans="2:3" ht="12.75" hidden="1" outlineLevel="1">
      <c r="B47" s="4">
        <f>--RIGHT(TEXT(B25,"0,00"),2)</f>
        <v>0</v>
      </c>
      <c r="C47" s="1">
        <f>TEXT(B47," 00\ коп.;;")</f>
      </c>
    </row>
    <row r="48" ht="12.75" hidden="1" outlineLevel="1"/>
    <row r="49" spans="2:3" ht="12.75" collapsed="1">
      <c r="B49" s="2">
        <f ca="1">INT(RAND()*10^INT(RAND()*15+1))+(RAND()&lt;0.5)*INT(RAND()*100)/100</f>
        <v>200697589730706.16</v>
      </c>
      <c r="C49" t="str">
        <f>C51&amp;C52&amp;C53&amp;C54&amp;C55&amp;C56&amp;C57&amp;C58&amp;C59&amp;C60&amp;C61&amp;C62&amp;C63&amp;C64&amp;C65&amp;C66&amp;C67&amp;C68&amp;C69&amp;C70&amp;C71</f>
        <v>двести триллионов шестьсот девяносто семь миллиардов пятьсот восемьдесят девять миллионов семьсот тридцать тысяч семьсот шесть рублей</v>
      </c>
    </row>
    <row r="50" ht="12.75" hidden="1" outlineLevel="1"/>
    <row r="51" spans="2:3" ht="12.75" hidden="1" outlineLevel="1">
      <c r="B51" s="4">
        <f>--MID(RIGHT(TEXT(B49,"000000000000000,00"),18),1,1)</f>
        <v>2</v>
      </c>
      <c r="C51" s="1" t="str">
        <f>INDEX({"","сто ","двести ","триста ","четыреста ","пятьсот ","шестьсот ","семьсот ","восемьсот ","девятьсот "},B51+1)</f>
        <v>двести </v>
      </c>
    </row>
    <row r="52" spans="2:3" ht="12.75" hidden="1" outlineLevel="1">
      <c r="B52" s="4">
        <f>--MID(RIGHT(TEXT(B49,"000000000000000,00"),18),2,1)</f>
        <v>0</v>
      </c>
      <c r="C52" s="1">
        <f>CHOOSE(B52+1,"",INDEX({"десять ","одиннадцать ","двенадцать ","тринадцать ","четырнадцать ","пятнадцать ","шестнадцать ","семнадцать ","восемнадцать ","девятнадцать "},B53+1),"двадцать ","тридцать ","сорок ","пятьдесят ","шестьдесят ","семьдесят ","восемьдесят ","девяносто ")</f>
      </c>
    </row>
    <row r="53" spans="2:3" ht="12.75" hidden="1" outlineLevel="1">
      <c r="B53" s="4">
        <f>--MID(RIGHT(TEXT(B49,"000000000000000,00"),18),3,1)</f>
        <v>0</v>
      </c>
      <c r="C53" s="1">
        <f>IF(B52&lt;&gt;1,INDEX({"","один ","два ","три ","четыре ","пять ","шесть ","семь ","восемь ","девять "},B53+1),"")</f>
      </c>
    </row>
    <row r="54" ht="12.75" hidden="1" outlineLevel="1">
      <c r="C54" s="1" t="str">
        <f>IF(SUM(B51:B53),"триллион"&amp;IF(B52=1,"ов ",LOOKUP(B53,{0,1,2,5},{"ов "," ","а ","ов "})),"")</f>
        <v>триллионов </v>
      </c>
    </row>
    <row r="55" spans="2:3" ht="12.75" hidden="1" outlineLevel="1">
      <c r="B55" s="4">
        <f>--MID(RIGHT(TEXT(B49,"000000000000000,00"),18),4,1)</f>
        <v>6</v>
      </c>
      <c r="C55" s="1" t="str">
        <f>INDEX({"","сто ","двести ","триста ","четыреста ","пятьсот ","шестьсот ","семьсот ","восемьсот ","девятьсот "},B55+1)</f>
        <v>шестьсот </v>
      </c>
    </row>
    <row r="56" spans="2:3" ht="12.75" hidden="1" outlineLevel="1">
      <c r="B56" s="4">
        <f>--MID(RIGHT(TEXT(B49,"000000000000000,00"),18),5,1)</f>
        <v>9</v>
      </c>
      <c r="C56" s="1" t="str">
        <f>CHOOSE(B56+1,"",INDEX({"десять ","одиннадцать ","двенадцать ","тринадцать ","четырнадцать ","пятнадцать ","шестнадцать ","семнадцать ","восемнадцать ","девятнадцать "},B57+1),"двадцать ","тридцать ","сорок ","пятьдесят ","шестьдесят ","семьдесят ","восемьдесят ","девяносто ")</f>
        <v>девяносто </v>
      </c>
    </row>
    <row r="57" spans="2:3" ht="12.75" hidden="1" outlineLevel="1">
      <c r="B57" s="4">
        <f>--MID(RIGHT(TEXT(B49,"000000000000000,00"),18),6,1)</f>
        <v>7</v>
      </c>
      <c r="C57" s="1" t="str">
        <f>IF(B56&lt;&gt;1,INDEX({"","один ","два ","три ","четыре ","пять ","шесть ","семь ","восемь ","девять "},B57+1),"")</f>
        <v>семь </v>
      </c>
    </row>
    <row r="58" ht="12.75" hidden="1" outlineLevel="1">
      <c r="C58" s="1" t="str">
        <f>IF(SUM(B55:B57),"миллиард"&amp;IF(B56=1,"ов ",LOOKUP(B57,{0,1,2,5},{"ов "," ","а ","ов "})),"")</f>
        <v>миллиардов </v>
      </c>
    </row>
    <row r="59" spans="2:3" ht="12.75" hidden="1" outlineLevel="1">
      <c r="B59" s="4">
        <f>--MID(RIGHT(TEXT(B49,"000000000000000,00"),18),7,1)</f>
        <v>5</v>
      </c>
      <c r="C59" s="1" t="str">
        <f>INDEX({"","сто ","двести ","триста ","четыреста ","пятьсот ","шестьсот ","семьсот ","восемьсот ","девятьсот "},B59+1)</f>
        <v>пятьсот </v>
      </c>
    </row>
    <row r="60" spans="2:3" ht="12.75" hidden="1" outlineLevel="1">
      <c r="B60" s="4">
        <f>--MID(RIGHT(TEXT(B49,"000000000000000,00"),18),8,1)</f>
        <v>8</v>
      </c>
      <c r="C60" s="1" t="str">
        <f>CHOOSE(B60+1,"",INDEX({"десять ","одиннадцать ","двенадцать ","тринадцать ","четырнадцать ","пятнадцать ","шестнадцать ","семнадцать ","восемнадцать ","девятнадцать "},B61+1),"двадцать ","тридцать ","сорок ","пятьдесят ","шестьдесят ","семьдесят ","восемьдесят ","девяносто ")</f>
        <v>восемьдесят </v>
      </c>
    </row>
    <row r="61" spans="2:3" ht="12.75" hidden="1" outlineLevel="1">
      <c r="B61" s="4">
        <f>--MID(RIGHT(TEXT(B49,"000000000000000,00"),18),9,1)</f>
        <v>9</v>
      </c>
      <c r="C61" s="1" t="str">
        <f>IF(B60&lt;&gt;1,INDEX({"","один ","два ","три ","четыре ","пять ","шесть ","семь ","восемь ","девять "},B61+1),"")</f>
        <v>девять </v>
      </c>
    </row>
    <row r="62" ht="12.75" hidden="1" outlineLevel="1">
      <c r="C62" s="1" t="str">
        <f>IF(SUM(B59:B61),"миллион"&amp;IF(B60=1,"ов ",LOOKUP(B61,{0,1,2,5},{"ов "," ","а ","ов "})),"")</f>
        <v>миллионов </v>
      </c>
    </row>
    <row r="63" spans="2:3" ht="12.75" hidden="1" outlineLevel="1">
      <c r="B63" s="4">
        <f>--MID(RIGHT(TEXT(B49,"000000000000000,00"),18),10,1)</f>
        <v>7</v>
      </c>
      <c r="C63" s="1" t="str">
        <f>INDEX({"","сто ","двести ","триста ","четыреста ","пятьсот ","шестьсот ","семьсот ","восемьсот ","девятьсот "},B63+1)</f>
        <v>семьсот </v>
      </c>
    </row>
    <row r="64" spans="2:3" ht="12.75" hidden="1" outlineLevel="1">
      <c r="B64" s="4">
        <f>--MID(RIGHT(TEXT(B49,"000000000000000,00"),18),11,1)</f>
        <v>3</v>
      </c>
      <c r="C64" s="1" t="str">
        <f>CHOOSE(B64+1,"",INDEX({"десять ","одиннадцать ","двенадцать ","тринадцать ","четырнадцать ","пятнадцать ","шестнадцать ","семнадцать ","восемнадцать ","девятнадцать "},B65+1),"двадцать ","тридцать ","сорок ","пятьдесят ","шестьдесят ","семьдесят ","восемьдесят ","девяносто ")</f>
        <v>тридцать </v>
      </c>
    </row>
    <row r="65" spans="2:3" ht="12.75" hidden="1" outlineLevel="1">
      <c r="B65" s="4">
        <f>--MID(RIGHT(TEXT(B49,"000000000000000,00"),18),12,1)</f>
        <v>0</v>
      </c>
      <c r="C65" s="1">
        <f>IF(B64&lt;&gt;1,INDEX({"","одна ","две ","три ","четыре ","пять ","шесть ","семь ","восемь ","девять "},B65+1),"")</f>
      </c>
    </row>
    <row r="66" ht="12.75" hidden="1" outlineLevel="1">
      <c r="C66" s="1" t="str">
        <f>IF(SUM(B63:B65),"тысяч"&amp;IF(B64=1," ",LOOKUP(B65,{0,1,2,5},{" ","а ","и "," "})),"")</f>
        <v>тысяч </v>
      </c>
    </row>
    <row r="67" spans="2:3" ht="12.75" hidden="1" outlineLevel="1">
      <c r="B67" s="4">
        <f>--MID(RIGHT(TEXT(B49,"000000000000000,00"),18),13,1)</f>
        <v>7</v>
      </c>
      <c r="C67" s="1" t="str">
        <f>INDEX({"","сто ","двести ","триста ","четыреста ","пятьсот ","шестьсот ","семьсот ","восемьсот ","девятьсот "},B67+1)</f>
        <v>семьсот </v>
      </c>
    </row>
    <row r="68" spans="2:3" ht="12.75" hidden="1" outlineLevel="1">
      <c r="B68" s="4">
        <f>--MID(RIGHT(TEXT(B49,"000000000000000,00"),18),14,1)</f>
        <v>0</v>
      </c>
      <c r="C68" s="1">
        <f>CHOOSE(B68+1,"",INDEX({"десять ","одиннадцать ","двенадцать ","тринадцать ","четырнадцать ","пятнадцать ","шестнадцать ","семнадцать ","восемнадцать ","девятнадцать "},B69+1),"двадцать ","тридцать ","сорок ","пятьдесят ","шестьдесят ","семьдесят ","восемьдесят ","девяносто ")</f>
      </c>
    </row>
    <row r="69" spans="2:3" ht="12.75" hidden="1" outlineLevel="1">
      <c r="B69" s="4">
        <f>--MID(RIGHT(TEXT(B49,"000000000000000,00"),18),15,1)</f>
        <v>6</v>
      </c>
      <c r="C69" s="1" t="str">
        <f>IF(INT(B49)=0,"ноль ",IF(B68&lt;&gt;1,INDEX({"","один ","два ","три ","четыре ","пять ","шесть ","семь ","восемь ","девять "},B69+1),""))</f>
        <v>шесть </v>
      </c>
    </row>
    <row r="70" ht="12.75" hidden="1" outlineLevel="1">
      <c r="C70" s="1" t="str">
        <f>"рубл"&amp;IF(B68=1,"ей",LOOKUP(B69,{0,1,2,5},{"ей","ь","я","ей"}))</f>
        <v>рублей</v>
      </c>
    </row>
    <row r="71" spans="2:3" ht="12.75" hidden="1" outlineLevel="1">
      <c r="B71" s="4">
        <f>--RIGHT(TEXT(B49,"0,00"),2)</f>
        <v>0</v>
      </c>
      <c r="C71" s="1">
        <f>TEXT(B71," 00\ коп.;;")</f>
      </c>
    </row>
    <row r="72" ht="12.75" hidden="1" outlineLevel="1"/>
    <row r="73" ht="12.75" collapsed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13.875" style="0" bestFit="1" customWidth="1"/>
    <col min="3" max="3" width="12.25390625" style="0" customWidth="1"/>
    <col min="5" max="5" width="13.875" style="0" bestFit="1" customWidth="1"/>
  </cols>
  <sheetData>
    <row r="1" spans="2:3" ht="12.75">
      <c r="B1" s="2">
        <v>12345</v>
      </c>
      <c r="C1" t="str">
        <f>INDEX(сот,MOD(TRUNC(B1/10^8),10)+1)&amp;IF(MOD(TRUNC(B1/10^7),10)=1,INDEX(цать,MOD(TRUNC(B1/10^6),10)+1),INDEX(дес,MOD(TRUNC(B1/10^7),10)))&amp;IF(MOD(TRUNC(B1/10^7),10)&lt;&gt;1,INDEX(ед,MOD(TRUNC(B1/10^6),10)+1),"")&amp;IF(MOD(TRUNC(B1/10^6),1000),IF(MOD(TRUNC(B1/10^7),10)=1,"миллионов ",VLOOKUP(MOD(TRUNC(B1/10^6),10),мил,2)),"")&amp;INDEX(сот,MOD(TRUNC(B1/10^5),10)+1)&amp;IF(MOD(TRUNC(B1/10^4),10)=1,INDEX(цать,MOD(TRUNC(B1/10^3),10)+1),INDEX(дес,MOD(TRUNC(B1/10^4),10)))&amp;IF(MOD(TRUNC(B1/10^4),10)&lt;&gt;1,INDEX(едж,MOD(TRUNC(B1/1000),10)+1),"")&amp;IF(MOD(TRUNC(B1/1000),1000),IF(MOD(TRUNC(B1/10^4),10)=1,"тысяч ",VLOOKUP(MOD(TRUNC(B1/1000),10),тыс,2)),"")&amp;INDEX(сот,MOD(TRUNC(B1/100),10)+1)&amp;IF(MOD(TRUNC(B1/10),10)=1,INDEX(цать,MOD(TRUNC(B1),10)+1),INDEX(дес,MOD(TRUNC(B1/10),10)))&amp;IF(TRUNC(B1)=0,"ноль ",IF(MOD(TRUNC(B1/10),10)&lt;&gt;1,INDEX(ед,MOD(TRUNC(B1),10)+1),""))&amp;IF(MOD(TRUNC(B1/10),10)=1,"рублей",VLOOKUP(MOD(TRUNC(B1),10),руб,2))&amp;TEXT(TRUNC((B1-TRUNC(B1)+0.00001)*100)," 00_ коп.;;")</f>
        <v>двенадцать тысяч триста сорок пять рублей</v>
      </c>
    </row>
    <row r="2" spans="2:3" ht="12.75">
      <c r="B2" s="2">
        <v>123</v>
      </c>
      <c r="C2" t="str">
        <f aca="true" t="shared" si="0" ref="C2:C9">INDEX(сот,MOD(TRUNC(B2/10^8),10)+1)&amp;IF(MOD(TRUNC(B2/10^7),10)=1,INDEX(цать,MOD(TRUNC(B2/10^6),10)+1),INDEX(дес,MOD(TRUNC(B2/10^7),10)))&amp;IF(MOD(TRUNC(B2/10^7),10)&lt;&gt;1,INDEX(ед,MOD(TRUNC(B2/10^6),10)+1),"")&amp;IF(MOD(TRUNC(B2/10^6),1000),IF(MOD(TRUNC(B2/10^7),10)=1,"миллионов ",VLOOKUP(MOD(TRUNC(B2/10^6),10),мил,2)),"")&amp;INDEX(сот,MOD(TRUNC(B2/10^5),10)+1)&amp;IF(MOD(TRUNC(B2/10^4),10)=1,INDEX(цать,MOD(TRUNC(B2/10^3),10)+1),INDEX(дес,MOD(TRUNC(B2/10^4),10)))&amp;IF(MOD(TRUNC(B2/10^4),10)&lt;&gt;1,INDEX(едж,MOD(TRUNC(B2/1000),10)+1),"")&amp;IF(MOD(TRUNC(B2/1000),1000),IF(MOD(TRUNC(B2/10^4),10)=1,"тысяч ",VLOOKUP(MOD(TRUNC(B2/1000),10),тыс,2)),"")&amp;INDEX(сот,MOD(TRUNC(B2/100),10)+1)&amp;IF(MOD(TRUNC(B2/10),10)=1,INDEX(цать,MOD(TRUNC(B2),10)+1),INDEX(дес,MOD(TRUNC(B2/10),10)))&amp;IF(TRUNC(B2)=0,"ноль ",IF(MOD(TRUNC(B2/10),10)&lt;&gt;1,INDEX(ед,MOD(TRUNC(B2),10)+1),""))&amp;IF(MOD(TRUNC(B2/10),10)=1,"рублей",VLOOKUP(MOD(TRUNC(B2),10),руб,2))&amp;TEXT(TRUNC((B2-TRUNC(B2)+0.00001)*100)," 00_ коп.;;")</f>
        <v>сто двадцать три рубля</v>
      </c>
    </row>
    <row r="3" spans="2:3" ht="12.75">
      <c r="B3" s="2">
        <v>1234.23</v>
      </c>
      <c r="C3" t="str">
        <f t="shared" si="0"/>
        <v>одна тысяча двести тридцать четыре рубля 23 коп.</v>
      </c>
    </row>
    <row r="4" spans="2:3" ht="12.75">
      <c r="B4" s="2">
        <v>1000</v>
      </c>
      <c r="C4" t="str">
        <f t="shared" si="0"/>
        <v>одна тысяча рублей</v>
      </c>
    </row>
    <row r="5" spans="2:3" ht="12.75">
      <c r="B5" s="2">
        <v>1000000</v>
      </c>
      <c r="C5" t="str">
        <f t="shared" si="0"/>
        <v>один миллион рублей</v>
      </c>
    </row>
    <row r="6" spans="2:3" ht="12.75">
      <c r="B6" s="2">
        <f ca="1">INT(RAND()*10^INT(RAND()*9+1))+(RAND()&lt;0.5)*INT(RAND()*100)/100</f>
        <v>15003227</v>
      </c>
      <c r="C6" t="str">
        <f t="shared" si="0"/>
        <v>пятнадцать миллионов три тысячи двести двадцать семь рублей</v>
      </c>
    </row>
    <row r="7" spans="2:3" ht="12.75">
      <c r="B7" s="2">
        <f ca="1">INT(RAND()*10^INT(RAND()*9+1))+(RAND()&lt;0.5)*INT(RAND()*100)/100</f>
        <v>37180251.21</v>
      </c>
      <c r="C7" t="str">
        <f t="shared" si="0"/>
        <v>тридцать семь миллионов сто восемьдесят тысяч двести пятьдесят один рубль 21 коп.</v>
      </c>
    </row>
    <row r="8" spans="2:3" ht="12.75">
      <c r="B8" s="2">
        <f ca="1">INT(RAND()*10^INT(RAND()*9+1))+(RAND()&lt;0.5)*INT(RAND()*100)/100</f>
        <v>609.99</v>
      </c>
      <c r="C8" t="str">
        <f t="shared" si="0"/>
        <v>шестьсот девять рублей 99 коп.</v>
      </c>
    </row>
    <row r="9" spans="2:3" ht="12.75">
      <c r="B9" s="2">
        <f ca="1">INT(RAND()*10^INT(RAND()*9+1))+(RAND()&lt;0.5)*INT(RAND()*100)/100</f>
        <v>57207.13</v>
      </c>
      <c r="C9" t="str">
        <f t="shared" si="0"/>
        <v>пятьдесят семь тысяч двести семь рублей 13 коп.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2" max="2" width="15.375" style="0" bestFit="1" customWidth="1"/>
    <col min="3" max="3" width="12.25390625" style="0" customWidth="1"/>
  </cols>
  <sheetData>
    <row r="1" spans="2:5" ht="12.75">
      <c r="B1" s="2">
        <v>12345</v>
      </c>
      <c r="C1" t="str">
        <f>INDEX({"","сто ","двести ","триста ","четыреста ","пятьсот ","шестьсот ","семьсот ","восемьсот ","девятьсот "},MOD(TRUNC(B1/10^8),10)+1)&amp;CHOOSE(MOD(TRUNC(B1/10^7),10)+1,"",INDEX({"десять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"},MOD(TRUNC(B1/10^6),10)+1),"двадцать ","тридцать ","сорок ","пятьдесят ","шестьдесят ","семьдесят ","восемьдесят ","девяносто ")&amp;IF(MOD(TRUNC(B1/10^7),10)&lt;&gt;1,INDEX({"","один ","два ","три ","четыре ","пять ","шесть ","семь ","восемь ","девять "},MOD(TRUNC(B1/10^6),10)+1),"")&amp;IF(MOD(TRUNC(B1/10^6),1000),"миллион"&amp;IF(MOD(TRUNC(B1/10^7),10)=1,"ов ",VLOOKUP(MOD(TRUNC(B1/10^6),10),{0,"ов ";1," ";2,"а ";5,"ов "},2)),"")&amp;INDEX({"","сто ","двести ","триста ","четыреста ","пятьсот ","шестьсот ","семьсот ","восемьсот ","девятьсот "},MOD(TRUNC(B1/10^5),10)+1)&amp;CHOOSE(MOD(TRUNC(B1/10^4),10)+1,"",INDEX({"десять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"},MOD(TRUNC(B1/1000),10)+1),"двадцать ","тридцать ","сорок ","пятьдесят ","шестьдесят ","семьдесят ","восемьдесят ","девяносто ")&amp;IF(MOD(TRUNC(B1/10^4),10)&lt;&gt;1,INDEX({"","одна ","две ","три ","четыре ","пять ","шесть ","семь ","восемь ","девять "},MOD(TRUNC(B1/1000),10)+1),"")&amp;IF(MOD(TRUNC(B1/1000),1000),"тысяч"&amp;IF(MOD(TRUNC(B1/10^4),10)=1," ",VLOOKUP(MOD(TRUNC(B1/1000),10),{0," ";1,"а ";2,"и ";5," "},2)),"")&amp;INDEX({"","сто ","двести ","триста ","четыреста ","пятьсот ","шестьсот ","семьсот ","восемьсот ","девятьсот "},MOD(TRUNC(B1/100),10)+1)&amp;CHOOSE(MOD(TRUNC(B1/10),10)+1,"",INDEX({"десять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"},MOD(TRUNC(B1),10)+1),"двадцать ","тридцать ","сорок ","пятьдесят ","шестьдесят ","семьдесят ","восемьдесят ","девяносто ")&amp;IF(TRUNC(B1)=0,"ноль ",IF(MOD(TRUNC(B1/10),10)&lt;&gt;1,INDEX({"","один ","два ","три ","четыре ","пять ","шесть ","семь ","восемь ","девять "},MOD(TRUNC(B1),10)+1),""))&amp;"рубл"&amp;IF(MOD(TRUNC(B1/10),10)=1,"ей",VLOOKUP(MOD(TRUNC(B1),10),{0,"ей";1,"ь";2,"я";5,"ей"},2))&amp;TEXT(TRUNC((B1-TRUNC(B1)+0.00001)*100)," 00\ коп.;;")</f>
        <v>двенадцать тысяч триста сорок пять рублей</v>
      </c>
      <c r="E1" s="3"/>
    </row>
    <row r="2" spans="2:3" ht="12.75">
      <c r="B2" s="2">
        <v>123</v>
      </c>
      <c r="C2" t="str">
        <f>INDEX({"","сто ","двести ","триста ","четыреста ","пятьсот ","шестьсот ","семьсот ","восемьсот ","девятьсот "},MOD(TRUNC(B2/10^8),10)+1)&amp;CHOOSE(MOD(TRUNC(B2/10^7),10)+1,"",INDEX({"десять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"},MOD(TRUNC(B2/10^6),10)+1),"двадцать ","тридцать ","сорок ","пятьдесят ","шестьдесят ","семьдесят ","восемьдесят ","девяносто ")&amp;IF(MOD(TRUNC(B2/10^7),10)&lt;&gt;1,INDEX({"","один ","два ","три ","четыре ","пять ","шесть ","семь ","восемь ","девять "},MOD(TRUNC(B2/10^6),10)+1),"")&amp;IF(MOD(TRUNC(B2/10^6),1000),"миллион"&amp;IF(MOD(TRUNC(B2/10^7),10)=1,"ов ",VLOOKUP(MOD(TRUNC(B2/10^6),10),{0,"ов ";1," ";2,"а ";5,"ов "},2)),"")&amp;INDEX({"","сто ","двести ","триста ","четыреста ","пятьсот ","шестьсот ","семьсот ","восемьсот ","девятьсот "},MOD(TRUNC(B2/10^5),10)+1)&amp;CHOOSE(MOD(TRUNC(B2/10^4),10)+1,"",INDEX({"десять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"},MOD(TRUNC(B2/1000),10)+1),"двадцать ","тридцать ","сорок ","пятьдесят ","шестьдесят ","семьдесят ","восемьдесят ","девяносто ")&amp;IF(MOD(TRUNC(B2/10^4),10)&lt;&gt;1,INDEX({"","одна ","две ","три ","четыре ","пять ","шесть ","семь ","восемь ","девять "},MOD(TRUNC(B2/1000),10)+1),"")&amp;IF(MOD(TRUNC(B2/1000),1000),"тысяч"&amp;IF(MOD(TRUNC(B2/10^4),10)=1," ",VLOOKUP(MOD(TRUNC(B2/1000),10),{0," ";1,"а ";2,"и ";5," "},2)),"")&amp;INDEX({"","сто ","двести ","триста ","четыреста ","пятьсот ","шестьсот ","семьсот ","восемьсот ","девятьсот "},MOD(TRUNC(B2/100),10)+1)&amp;CHOOSE(MOD(TRUNC(B2/10),10)+1,"",INDEX({"десять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"},MOD(TRUNC(B2),10)+1),"двадцать ","тридцать ","сорок ","пятьдесят ","шестьдесят ","семьдесят ","восемьдесят ","девяносто ")&amp;IF(TRUNC(B2)=0,"ноль ",IF(MOD(TRUNC(B2/10),10)&lt;&gt;1,INDEX({"","один ","два ","три ","четыре ","пять ","шесть ","семь ","восемь ","девять "},MOD(TRUNC(B2),10)+1),""))&amp;"рубл"&amp;IF(MOD(TRUNC(B2/10),10)=1,"ей",VLOOKUP(MOD(TRUNC(B2),10),{0,"ей";1,"ь";2,"я";5,"ей"},2))&amp;TEXT(TRUNC((B2-TRUNC(B2)+0.00001)*100)," 00\ коп.;;")</f>
        <v>сто двадцать три рубля</v>
      </c>
    </row>
    <row r="3" spans="2:3" ht="12.75">
      <c r="B3" s="2">
        <v>1234.23</v>
      </c>
      <c r="C3" t="str">
        <f>INDEX({"","сто ","двести ","триста ","четыреста ","пятьсот ","шестьсот ","семьсот ","восемьсот ","девятьсот "},MOD(TRUNC(B3/10^8),10)+1)&amp;CHOOSE(MOD(TRUNC(B3/10^7),10)+1,"",INDEX({"десять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"},MOD(TRUNC(B3/10^6),10)+1),"двадцать ","тридцать ","сорок ","пятьдесят ","шестьдесят ","семьдесят ","восемьдесят ","девяносто ")&amp;IF(MOD(TRUNC(B3/10^7),10)&lt;&gt;1,INDEX({"","один ","два ","три ","четыре ","пять ","шесть ","семь ","восемь ","девять "},MOD(TRUNC(B3/10^6),10)+1),"")&amp;IF(MOD(TRUNC(B3/10^6),1000),"миллион"&amp;IF(MOD(TRUNC(B3/10^7),10)=1,"ов ",VLOOKUP(MOD(TRUNC(B3/10^6),10),{0,"ов ";1," ";2,"а ";5,"ов "},2)),"")&amp;INDEX({"","сто ","двести ","триста ","четыреста ","пятьсот ","шестьсот ","семьсот ","восемьсот ","девятьсот "},MOD(TRUNC(B3/10^5),10)+1)&amp;CHOOSE(MOD(TRUNC(B3/10^4),10)+1,"",INDEX({"десять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"},MOD(TRUNC(B3/1000),10)+1),"двадцать ","тридцать ","сорок ","пятьдесят ","шестьдесят ","семьдесят ","восемьдесят ","девяносто ")&amp;IF(MOD(TRUNC(B3/10^4),10)&lt;&gt;1,INDEX({"","одна ","две ","три ","четыре ","пять ","шесть ","семь ","восемь ","девять "},MOD(TRUNC(B3/1000),10)+1),"")&amp;IF(MOD(TRUNC(B3/1000),1000),"тысяч"&amp;IF(MOD(TRUNC(B3/10^4),10)=1," ",VLOOKUP(MOD(TRUNC(B3/1000),10),{0," ";1,"а ";2,"и ";5," "},2)),"")&amp;INDEX({"","сто ","двести ","триста ","четыреста ","пятьсот ","шестьсот ","семьсот ","восемьсот ","девятьсот "},MOD(TRUNC(B3/100),10)+1)&amp;CHOOSE(MOD(TRUNC(B3/10),10)+1,"",INDEX({"десять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"},MOD(TRUNC(B3),10)+1),"двадцать ","тридцать ","сорок ","пятьдесят ","шестьдесят ","семьдесят ","восемьдесят ","девяносто ")&amp;IF(TRUNC(B3)=0,"ноль ",IF(MOD(TRUNC(B3/10),10)&lt;&gt;1,INDEX({"","один ","два ","три ","четыре ","пять ","шесть ","семь ","восемь ","девять "},MOD(TRUNC(B3),10)+1),""))&amp;"рубл"&amp;IF(MOD(TRUNC(B3/10),10)=1,"ей",VLOOKUP(MOD(TRUNC(B3),10),{0,"ей";1,"ь";2,"я";5,"ей"},2))&amp;TEXT(TRUNC((B3-TRUNC(B3)+0.00001)*100)," 00\ коп.;;")</f>
        <v>одна тысяча двести тридцать четыре рубля 23 коп.</v>
      </c>
    </row>
    <row r="4" spans="2:3" ht="12.75">
      <c r="B4" s="2">
        <v>1000</v>
      </c>
      <c r="C4" t="str">
        <f>INDEX({"","сто ","двести ","триста ","четыреста ","пятьсот ","шестьсот ","семьсот ","восемьсот ","девятьсот "},MOD(TRUNC(B4/10^8),10)+1)&amp;CHOOSE(MOD(TRUNC(B4/10^7),10)+1,"",INDEX({"десять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"},MOD(TRUNC(B4/10^6),10)+1),"двадцать ","тридцать ","сорок ","пятьдесят ","шестьдесят ","семьдесят ","восемьдесят ","девяносто ")&amp;IF(MOD(TRUNC(B4/10^7),10)&lt;&gt;1,INDEX({"","один ","два ","три ","четыре ","пять ","шесть ","семь ","восемь ","девять "},MOD(TRUNC(B4/10^6),10)+1),"")&amp;IF(MOD(TRUNC(B4/10^6),1000),"миллион"&amp;IF(MOD(TRUNC(B4/10^7),10)=1,"ов ",VLOOKUP(MOD(TRUNC(B4/10^6),10),{0,"ов ";1," ";2,"а ";5,"ов "},2)),"")&amp;INDEX({"","сто ","двести ","триста ","четыреста ","пятьсот ","шестьсот ","семьсот ","восемьсот ","девятьсот "},MOD(TRUNC(B4/10^5),10)+1)&amp;CHOOSE(MOD(TRUNC(B4/10^4),10)+1,"",INDEX({"десять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"},MOD(TRUNC(B4/1000),10)+1),"двадцать ","тридцать ","сорок ","пятьдесят ","шестьдесят ","семьдесят ","восемьдесят ","девяносто ")&amp;IF(MOD(TRUNC(B4/10^4),10)&lt;&gt;1,INDEX({"","одна ","две ","три ","четыре ","пять ","шесть ","семь ","восемь ","девять "},MOD(TRUNC(B4/1000),10)+1),"")&amp;IF(MOD(TRUNC(B4/1000),1000),"тысяч"&amp;IF(MOD(TRUNC(B4/10^4),10)=1," ",VLOOKUP(MOD(TRUNC(B4/1000),10),{0," ";1,"а ";2,"и ";5," "},2)),"")&amp;INDEX({"","сто ","двести ","триста ","четыреста ","пятьсот ","шестьсот ","семьсот ","восемьсот ","девятьсот "},MOD(TRUNC(B4/100),10)+1)&amp;CHOOSE(MOD(TRUNC(B4/10),10)+1,"",INDEX({"десять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"},MOD(TRUNC(B4),10)+1),"двадцать ","тридцать ","сорок ","пятьдесят ","шестьдесят ","семьдесят ","восемьдесят ","девяносто ")&amp;IF(TRUNC(B4)=0,"ноль ",IF(MOD(TRUNC(B4/10),10)&lt;&gt;1,INDEX({"","один ","два ","три ","четыре ","пять ","шесть ","семь ","восемь ","девять "},MOD(TRUNC(B4),10)+1),""))&amp;"рубл"&amp;IF(MOD(TRUNC(B4/10),10)=1,"ей",VLOOKUP(MOD(TRUNC(B4),10),{0,"ей";1,"ь";2,"я";5,"ей"},2))&amp;TEXT(TRUNC((B4-TRUNC(B4)+0.00001)*100)," 00\ коп.;;")</f>
        <v>одна тысяча рублей</v>
      </c>
    </row>
    <row r="5" spans="2:3" ht="12.75">
      <c r="B5" s="2">
        <v>1000000</v>
      </c>
      <c r="C5" t="str">
        <f>INDEX({"","сто ","двести ","триста ","четыреста ","пятьсот ","шестьсот ","семьсот ","восемьсот ","девятьсот "},MOD(TRUNC(B5/10^8),10)+1)&amp;CHOOSE(MOD(TRUNC(B5/10^7),10)+1,"",INDEX({"десять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"},MOD(TRUNC(B5/10^6),10)+1),"двадцать ","тридцать ","сорок ","пятьдесят ","шестьдесят ","семьдесят ","восемьдесят ","девяносто ")&amp;IF(MOD(TRUNC(B5/10^7),10)&lt;&gt;1,INDEX({"","один ","два ","три ","четыре ","пять ","шесть ","семь ","восемь ","девять "},MOD(TRUNC(B5/10^6),10)+1),"")&amp;IF(MOD(TRUNC(B5/10^6),1000),"миллион"&amp;IF(MOD(TRUNC(B5/10^7),10)=1,"ов ",VLOOKUP(MOD(TRUNC(B5/10^6),10),{0,"ов ";1," ";2,"а ";5,"ов "},2)),"")&amp;INDEX({"","сто ","двести ","триста ","четыреста ","пятьсот ","шестьсот ","семьсот ","восемьсот ","девятьсот "},MOD(TRUNC(B5/10^5),10)+1)&amp;CHOOSE(MOD(TRUNC(B5/10^4),10)+1,"",INDEX({"десять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"},MOD(TRUNC(B5/1000),10)+1),"двадцать ","тридцать ","сорок ","пятьдесят ","шестьдесят ","семьдесят ","восемьдесят ","девяносто ")&amp;IF(MOD(TRUNC(B5/10^4),10)&lt;&gt;1,INDEX({"","одна ","две ","три ","четыре ","пять ","шесть ","семь ","восемь ","девять "},MOD(TRUNC(B5/1000),10)+1),"")&amp;IF(MOD(TRUNC(B5/1000),1000),"тысяч"&amp;IF(MOD(TRUNC(B5/10^4),10)=1," ",VLOOKUP(MOD(TRUNC(B5/1000),10),{0," ";1,"а ";2,"и ";5," "},2)),"")&amp;INDEX({"","сто ","двести ","триста ","четыреста ","пятьсот ","шестьсот ","семьсот ","восемьсот ","девятьсот "},MOD(TRUNC(B5/100),10)+1)&amp;CHOOSE(MOD(TRUNC(B5/10),10)+1,"",INDEX({"десять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"},MOD(TRUNC(B5),10)+1),"двадцать ","тридцать ","сорок ","пятьдесят ","шестьдесят ","семьдесят ","восемьдесят ","девяносто ")&amp;IF(TRUNC(B5)=0,"ноль ",IF(MOD(TRUNC(B5/10),10)&lt;&gt;1,INDEX({"","один ","два ","три ","четыре ","пять ","шесть ","семь ","восемь ","девять "},MOD(TRUNC(B5),10)+1),""))&amp;"рубл"&amp;IF(MOD(TRUNC(B5/10),10)=1,"ей",VLOOKUP(MOD(TRUNC(B5),10),{0,"ей";1,"ь";2,"я";5,"ей"},2))&amp;TEXT(TRUNC((B5-TRUNC(B5)+0.00001)*100)," 00\ коп.;;")</f>
        <v>один миллион рублей</v>
      </c>
    </row>
    <row r="6" spans="2:3" ht="12.75">
      <c r="B6" s="2">
        <f ca="1">INT(RAND()*10^INT(RAND()*9+1))+(RAND()&lt;0.5)*INT(RAND()*100)/100</f>
        <v>995872763</v>
      </c>
      <c r="C6" t="str">
        <f>INDEX({"","сто ","двести ","триста ","четыреста ","пятьсот ","шестьсот ","семьсот ","восемьсот ","девятьсот "},MOD(TRUNC(B6/10^8),10)+1)&amp;CHOOSE(MOD(TRUNC(B6/10^7),10)+1,"",INDEX({"десять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"},MOD(TRUNC(B6/10^6),10)+1),"двадцать ","тридцать ","сорок ","пятьдесят ","шестьдесят ","семьдесят ","восемьдесят ","девяносто ")&amp;IF(MOD(TRUNC(B6/10^7),10)&lt;&gt;1,INDEX({"","один ","два ","три ","четыре ","пять ","шесть ","семь ","восемь ","девять "},MOD(TRUNC(B6/10^6),10)+1),"")&amp;IF(MOD(TRUNC(B6/10^6),1000),"миллион"&amp;IF(MOD(TRUNC(B6/10^7),10)=1,"ов ",VLOOKUP(MOD(TRUNC(B6/10^6),10),{0,"ов ";1," ";2,"а ";5,"ов "},2)),"")&amp;INDEX({"","сто ","двести ","триста ","четыреста ","пятьсот ","шестьсот ","семьсот ","восемьсот ","девятьсот "},MOD(TRUNC(B6/10^5),10)+1)&amp;CHOOSE(MOD(TRUNC(B6/10^4),10)+1,"",INDEX({"десять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"},MOD(TRUNC(B6/1000),10)+1),"двадцать ","тридцать ","сорок ","пятьдесят ","шестьдесят ","семьдесят ","восемьдесят ","девяносто ")&amp;IF(MOD(TRUNC(B6/10^4),10)&lt;&gt;1,INDEX({"","одна ","две ","три ","четыре ","пять ","шесть ","семь ","восемь ","девять "},MOD(TRUNC(B6/1000),10)+1),"")&amp;IF(MOD(TRUNC(B6/1000),1000),"тысяч"&amp;IF(MOD(TRUNC(B6/10^4),10)=1," ",VLOOKUP(MOD(TRUNC(B6/1000),10),{0," ";1,"а ";2,"и ";5," "},2)),"")&amp;INDEX({"","сто ","двести ","триста ","четыреста ","пятьсот ","шестьсот ","семьсот ","восемьсот ","девятьсот "},MOD(TRUNC(B6/100),10)+1)&amp;CHOOSE(MOD(TRUNC(B6/10),10)+1,"",INDEX({"десять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"},MOD(TRUNC(B6),10)+1),"двадцать ","тридцать ","сорок ","пятьдесят ","шестьдесят ","семьдесят ","восемьдесят ","девяносто ")&amp;IF(TRUNC(B6)=0,"ноль ",IF(MOD(TRUNC(B6/10),10)&lt;&gt;1,INDEX({"","один ","два ","три ","четыре ","пять ","шесть ","семь ","восемь ","девять "},MOD(TRUNC(B6),10)+1),""))&amp;"рубл"&amp;IF(MOD(TRUNC(B6/10),10)=1,"ей",VLOOKUP(MOD(TRUNC(B6),10),{0,"ей";1,"ь";2,"я";5,"ей"},2))&amp;TEXT(TRUNC((B6-TRUNC(B6)+0.00001)*100)," 00\ коп.;;")</f>
        <v>девятьсот девяносто пять миллионов восемьсот семьдесят две тысячи семьсот шестьдесят три рубля</v>
      </c>
    </row>
    <row r="7" spans="2:3" ht="12.75">
      <c r="B7" s="2">
        <f ca="1">INT(RAND()*10^INT(RAND()*9+1))+(RAND()&lt;0.5)*INT(RAND()*100)/100</f>
        <v>1</v>
      </c>
      <c r="C7" t="str">
        <f>INDEX({"","сто ","двести ","триста ","четыреста ","пятьсот ","шестьсот ","семьсот ","восемьсот ","девятьсот "},MOD(TRUNC(B7/10^8),10)+1)&amp;CHOOSE(MOD(TRUNC(B7/10^7),10)+1,"",INDEX({"десять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"},MOD(TRUNC(B7/10^6),10)+1),"двадцать ","тридцать ","сорок ","пятьдесят ","шестьдесят ","семьдесят ","восемьдесят ","девяносто ")&amp;IF(MOD(TRUNC(B7/10^7),10)&lt;&gt;1,INDEX({"","один ","два ","три ","четыре ","пять ","шесть ","семь ","восемь ","девять "},MOD(TRUNC(B7/10^6),10)+1),"")&amp;IF(MOD(TRUNC(B7/10^6),1000),"миллион"&amp;IF(MOD(TRUNC(B7/10^7),10)=1,"ов ",VLOOKUP(MOD(TRUNC(B7/10^6),10),{0,"ов ";1," ";2,"а ";5,"ов "},2)),"")&amp;INDEX({"","сто ","двести ","триста ","четыреста ","пятьсот ","шестьсот ","семьсот ","восемьсот ","девятьсот "},MOD(TRUNC(B7/10^5),10)+1)&amp;CHOOSE(MOD(TRUNC(B7/10^4),10)+1,"",INDEX({"десять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"},MOD(TRUNC(B7/1000),10)+1),"двадцать ","тридцать ","сорок ","пятьдесят ","шестьдесят ","семьдесят ","восемьдесят ","девяносто ")&amp;IF(MOD(TRUNC(B7/10^4),10)&lt;&gt;1,INDEX({"","одна ","две ","три ","четыре ","пять ","шесть ","семь ","восемь ","девять "},MOD(TRUNC(B7/1000),10)+1),"")&amp;IF(MOD(TRUNC(B7/1000),1000),"тысяч"&amp;IF(MOD(TRUNC(B7/10^4),10)=1," ",VLOOKUP(MOD(TRUNC(B7/1000),10),{0," ";1,"а ";2,"и ";5," "},2)),"")&amp;INDEX({"","сто ","двести ","триста ","четыреста ","пятьсот ","шестьсот ","семьсот ","восемьсот ","девятьсот "},MOD(TRUNC(B7/100),10)+1)&amp;CHOOSE(MOD(TRUNC(B7/10),10)+1,"",INDEX({"десять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"},MOD(TRUNC(B7),10)+1),"двадцать ","тридцать ","сорок ","пятьдесят ","шестьдесят ","семьдесят ","восемьдесят ","девяносто ")&amp;IF(TRUNC(B7)=0,"ноль ",IF(MOD(TRUNC(B7/10),10)&lt;&gt;1,INDEX({"","один ","два ","три ","четыре ","пять ","шесть ","семь ","восемь ","девять "},MOD(TRUNC(B7),10)+1),""))&amp;"рубл"&amp;IF(MOD(TRUNC(B7/10),10)=1,"ей",VLOOKUP(MOD(TRUNC(B7),10),{0,"ей";1,"ь";2,"я";5,"ей"},2))&amp;TEXT(TRUNC((B7-TRUNC(B7)+0.00001)*100)," 00\ коп.;;")</f>
        <v>один рубль</v>
      </c>
    </row>
    <row r="8" spans="2:3" ht="12.75">
      <c r="B8" s="2">
        <f ca="1">INT(RAND()*10^INT(RAND()*9+1))+(RAND()&lt;0.5)*INT(RAND()*100)/100</f>
        <v>71965.44</v>
      </c>
      <c r="C8" t="str">
        <f>INDEX({"","сто ","двести ","триста ","четыреста ","пятьсот ","шестьсот ","семьсот ","восемьсот ","девятьсот "},MOD(TRUNC(B8/10^8),10)+1)&amp;CHOOSE(MOD(TRUNC(B8/10^7),10)+1,"",INDEX({"десять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"},MOD(TRUNC(B8/10^6),10)+1),"двадцать ","тридцать ","сорок ","пятьдесят ","шестьдесят ","семьдесят ","восемьдесят ","девяносто ")&amp;IF(MOD(TRUNC(B8/10^7),10)&lt;&gt;1,INDEX({"","один ","два ","три ","четыре ","пять ","шесть ","семь ","восемь ","девять "},MOD(TRUNC(B8/10^6),10)+1),"")&amp;IF(MOD(TRUNC(B8/10^6),1000),"миллион"&amp;IF(MOD(TRUNC(B8/10^7),10)=1,"ов ",VLOOKUP(MOD(TRUNC(B8/10^6),10),{0,"ов ";1," ";2,"а ";5,"ов "},2)),"")&amp;INDEX({"","сто ","двести ","триста ","четыреста ","пятьсот ","шестьсот ","семьсот ","восемьсот ","девятьсот "},MOD(TRUNC(B8/10^5),10)+1)&amp;CHOOSE(MOD(TRUNC(B8/10^4),10)+1,"",INDEX({"десять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"},MOD(TRUNC(B8/1000),10)+1),"двадцать ","тридцать ","сорок ","пятьдесят ","шестьдесят ","семьдесят ","восемьдесят ","девяносто ")&amp;IF(MOD(TRUNC(B8/10^4),10)&lt;&gt;1,INDEX({"","одна ","две ","три ","четыре ","пять ","шесть ","семь ","восемь ","девять "},MOD(TRUNC(B8/1000),10)+1),"")&amp;IF(MOD(TRUNC(B8/1000),1000),"тысяч"&amp;IF(MOD(TRUNC(B8/10^4),10)=1," ",VLOOKUP(MOD(TRUNC(B8/1000),10),{0," ";1,"а ";2,"и ";5," "},2)),"")&amp;INDEX({"","сто ","двести ","триста ","четыреста ","пятьсот ","шестьсот ","семьсот ","восемьсот ","девятьсот "},MOD(TRUNC(B8/100),10)+1)&amp;CHOOSE(MOD(TRUNC(B8/10),10)+1,"",INDEX({"десять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"},MOD(TRUNC(B8),10)+1),"двадцать ","тридцать ","сорок ","пятьдесят ","шестьдесят ","семьдесят ","восемьдесят ","девяносто ")&amp;IF(TRUNC(B8)=0,"ноль ",IF(MOD(TRUNC(B8/10),10)&lt;&gt;1,INDEX({"","один ","два ","три ","четыре ","пять ","шесть ","семь ","восемь ","девять "},MOD(TRUNC(B8),10)+1),""))&amp;"рубл"&amp;IF(MOD(TRUNC(B8/10),10)=1,"ей",VLOOKUP(MOD(TRUNC(B8),10),{0,"ей";1,"ь";2,"я";5,"ей"},2))&amp;TEXT(TRUNC((B8-TRUNC(B8)+0.00001)*100)," 00\ коп.;;")</f>
        <v>семьдесят одна тысяча девятьсот шестьдесят пять рублей 44 коп.</v>
      </c>
    </row>
    <row r="9" spans="2:3" ht="12.75">
      <c r="B9" s="2">
        <f ca="1">INT(RAND()*10^INT(RAND()*9+1))+(RAND()&lt;0.5)*INT(RAND()*100)/100</f>
        <v>91405</v>
      </c>
      <c r="C9" t="str">
        <f>INDEX({"","сто ","двести ","триста ","четыреста ","пятьсот ","шестьсот ","семьсот ","восемьсот ","девятьсот "},MOD(TRUNC(B9/10^8),10)+1)&amp;CHOOSE(MOD(TRUNC(B9/10^7),10)+1,"",INDEX({"десять ","одиннадцать ","двенадцать ","тринадцать ","четырнадцать ","пятнадцать ","шестнадцать ","семнадцать ","восемнадцать ","девятнадцать "},MOD(TRUNC(B9/10^6),10)+1),"двадцать ","тридцать ","сорок ","пятьдесят ","шестьдесят ","семьдесят ","восемьдесят ","девяносто ")&amp;IF(MOD(TRUNC(B9/10^7),10)&lt;&gt;1,INDEX({"","один ","два ","три ","четыре ","пять ","шесть ","семь ","восемь ","девять "},MOD(TRUNC(B9/10^6),10)+1),"")&amp;IF(MOD(TRUNC(B9/10^6),1000),"миллион"&amp;IF(MOD(TRUNC(B9/10^7),10)=1,"ов ",VLOOKUP(MOD(TRUNC(B9/10^6),10),{0,"ов ";1," ";2,"а ";5,"ов "},2)),"")&amp;INDEX({"","сто ","двести ","триста ","четыреста ","пятьсот ","шестьсот ","семьсот ","восемьсот ","девятьсот "},MOD(TRUNC(B9/10^5),10)+1)&amp;CHOOSE(MOD(TRUNC(B9/10^4),10)+1,"",INDEX({"десять ","одиннадцать ","двенадцать ","тринадцать ","четырнадцать ","пятнадцать ","шестнадцать ","семнадцать ","восемнадцать ","девятнадцать "},MOD(TRUNC(B9/1000),10)+1),"двадцать ","тридцать ","сорок ","пятьдесят ","шестьдесят ","семьдесят ","восемьдесят ","девяносто ")&amp;IF(MOD(TRUNC(B9/10^4),10)&lt;&gt;1,INDEX({"","одна ","две ","три ","четыре ","пять ","шесть ","семь ","восемь ","девять "},MOD(TRUNC(B9/1000),10)+1),"")&amp;IF(MOD(TRUNC(B9/1000),1000),"тысяч"&amp;IF(MOD(TRUNC(B9/10^4),10)=1," ",VLOOKUP(MOD(TRUNC(B9/1000),10),{0," ";1,"а ";2,"и ";5," "},2)),"")&amp;INDEX({"","сто ","двести ","триста ","четыреста ","пятьсот ","шестьсот ","семьсот ","восемьсот ","девятьсот "},MOD(TRUNC(B9/100),10)+1)&amp;CHOOSE(MOD(TRUNC(B9/10),10)+1,"",INDEX({"десять ","одиннадцать ","двенадцать ","тринадцать ","четырнадцать ","пятнадцать ","шестнадцать ","семнадцать ","восемнадцать ","девятнадцать "},MOD(TRUNC(B9),10)+1),"двадцать ","тридцать ","сорок ","пятьдесят ","шестьдесят ","семьдесят ","восемьдесят ","девяносто ")&amp;IF(TRUNC(B9)=0,"ноль ",IF(MOD(TRUNC(B9/10),10)&lt;&gt;1,INDEX({"","один ","два ","три ","четыре ","пять ","шесть ","семь ","восемь ","девять "},MOD(TRUNC(B9),10)+1),""))&amp;"рубл"&amp;IF(MOD(TRUNC(B9/10),10)=1,"ей",VLOOKUP(MOD(TRUNC(B9),10),{0,"ей";1,"ь";2,"я";5,"ей"},2))&amp;TEXT(TRUNC((B9-TRUNC(B9)+0.00001)*100)," 00\ коп.;;")</f>
        <v>девяносто одна тысяча четыреста пять рублей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Serge 007</cp:lastModifiedBy>
  <dcterms:created xsi:type="dcterms:W3CDTF">2011-04-08T10:37:43Z</dcterms:created>
  <dcterms:modified xsi:type="dcterms:W3CDTF">2011-11-04T08:43:31Z</dcterms:modified>
  <cp:category/>
  <cp:version/>
  <cp:contentType/>
  <cp:contentStatus/>
</cp:coreProperties>
</file>