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</sheets>
  <calcPr calcId="145621"/>
  <pivotCaches>
    <pivotCache cacheId="198" r:id="rId3"/>
  </pivotCaches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B5" i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D3" i="1"/>
  <c r="E3" i="1"/>
  <c r="F3" i="1"/>
  <c r="G3" i="1"/>
  <c r="B3" i="1"/>
  <c r="C3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2" i="2"/>
  <c r="J2" i="1"/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2" i="2"/>
  <c r="J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2" i="2"/>
  <c r="S7" i="1" l="1"/>
  <c r="S6" i="1"/>
  <c r="S5" i="1"/>
  <c r="S4" i="1"/>
  <c r="S3" i="1"/>
  <c r="H2" i="2"/>
  <c r="H7" i="1" l="1"/>
  <c r="H6" i="1"/>
  <c r="H5" i="1"/>
  <c r="H4" i="1"/>
  <c r="H3" i="1"/>
</calcChain>
</file>

<file path=xl/sharedStrings.xml><?xml version="1.0" encoding="utf-8"?>
<sst xmlns="http://schemas.openxmlformats.org/spreadsheetml/2006/main" count="382" uniqueCount="47">
  <si>
    <t>пн</t>
  </si>
  <si>
    <t>вт</t>
  </si>
  <si>
    <t>ср</t>
  </si>
  <si>
    <t>чт</t>
  </si>
  <si>
    <t>пт</t>
  </si>
  <si>
    <t>суб</t>
  </si>
  <si>
    <t>итого за неделю</t>
  </si>
  <si>
    <t>1 нед</t>
  </si>
  <si>
    <t>2 нед</t>
  </si>
  <si>
    <t>3 нед</t>
  </si>
  <si>
    <t>4 нед</t>
  </si>
  <si>
    <t>5 нед</t>
  </si>
  <si>
    <t>Бизнес тема</t>
  </si>
  <si>
    <t>Товарное направление</t>
  </si>
  <si>
    <t>Дата док</t>
  </si>
  <si>
    <t>Сумма</t>
  </si>
  <si>
    <t>ЗЧ к иномаркам</t>
  </si>
  <si>
    <t>_Служебное</t>
  </si>
  <si>
    <t>ЗЧ к Иномаркам грузовые</t>
  </si>
  <si>
    <t>ЗЧ к Иномаркам легковые</t>
  </si>
  <si>
    <t>Кузов, оптика ЗЧином.легк</t>
  </si>
  <si>
    <t>Некондиция</t>
  </si>
  <si>
    <t>ЗЧ к СНГ</t>
  </si>
  <si>
    <t>Диски колесные</t>
  </si>
  <si>
    <t>Дорожная карта</t>
  </si>
  <si>
    <t>ЗЧ к иномаркам пр-ва СНГ</t>
  </si>
  <si>
    <t>Шины легковые</t>
  </si>
  <si>
    <t>ТЖ и АКБ</t>
  </si>
  <si>
    <t>АКБ</t>
  </si>
  <si>
    <t>Технические жидкости</t>
  </si>
  <si>
    <t>Шины</t>
  </si>
  <si>
    <t>Шины грузовые</t>
  </si>
  <si>
    <t>Деньнед</t>
  </si>
  <si>
    <t>Названия строк</t>
  </si>
  <si>
    <t>Общий итог</t>
  </si>
  <si>
    <t>Названия столбцов</t>
  </si>
  <si>
    <t>Сумма по полю Сумма</t>
  </si>
  <si>
    <t>мар</t>
  </si>
  <si>
    <t>Номнед</t>
  </si>
  <si>
    <t>2 неделя</t>
  </si>
  <si>
    <t>3 неделя</t>
  </si>
  <si>
    <t>1 неделя</t>
  </si>
  <si>
    <t>сб</t>
  </si>
  <si>
    <t>4 неделя</t>
  </si>
  <si>
    <t>5 неделя</t>
  </si>
  <si>
    <t>апр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</si>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</sst>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[$-F800]dddd\,\ mmmm\ dd\,\ yyyy"/>
    <numFmt numFmtId="167" formatCode="[$-419]mmmm\ yyyy;@"/>
    <numFmt numFmtId="168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49" fontId="5" fillId="0" borderId="2" xfId="1" applyNumberFormat="1" applyFont="1" applyFill="1" applyBorder="1"/>
    <xf numFmtId="49" fontId="6" fillId="0" borderId="2" xfId="1" applyNumberFormat="1" applyFont="1" applyFill="1" applyBorder="1"/>
    <xf numFmtId="164" fontId="6" fillId="0" borderId="2" xfId="1" applyNumberFormat="1" applyFont="1" applyFill="1" applyBorder="1"/>
    <xf numFmtId="49" fontId="6" fillId="2" borderId="2" xfId="1" applyNumberFormat="1" applyFont="1" applyFill="1" applyBorder="1"/>
    <xf numFmtId="164" fontId="6" fillId="2" borderId="2" xfId="1" applyNumberFormat="1" applyFont="1" applyFill="1" applyBorder="1"/>
    <xf numFmtId="0" fontId="6" fillId="0" borderId="2" xfId="1" applyFont="1" applyFill="1" applyBorder="1"/>
    <xf numFmtId="49" fontId="5" fillId="0" borderId="3" xfId="1" applyNumberFormat="1" applyFont="1" applyFill="1" applyBorder="1"/>
    <xf numFmtId="0" fontId="0" fillId="0" borderId="0" xfId="0" pivotButton="1"/>
    <xf numFmtId="165" fontId="6" fillId="0" borderId="2" xfId="1" applyNumberFormat="1" applyFont="1" applyFill="1" applyBorder="1"/>
    <xf numFmtId="165" fontId="6" fillId="2" borderId="2" xfId="1" applyNumberFormat="1" applyFont="1" applyFill="1" applyBorder="1"/>
    <xf numFmtId="0" fontId="0" fillId="0" borderId="0" xfId="0" applyAlignment="1">
      <alignment horizontal="left" indent="1"/>
    </xf>
    <xf numFmtId="167" fontId="0" fillId="0" borderId="1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168" fontId="0" fillId="0" borderId="0" xfId="0" applyNumberFormat="1"/>
    <xf numFmtId="167" fontId="6" fillId="0" borderId="0" xfId="1" applyNumberFormat="1" applyFont="1" applyFill="1" applyBorder="1"/>
  </cellXfs>
  <cellStyles count="2">
    <cellStyle name="Обычный" xfId="0" builtinId="0"/>
    <cellStyle name="Обычный 83" xfId="1"/>
  </cellStyles>
  <dxfs count="5">
    <dxf>
      <numFmt numFmtId="168" formatCode="#,##0.0"/>
    </dxf>
    <dxf>
      <numFmt numFmtId="168" formatCode="#,##0.0"/>
    </dxf>
    <dxf>
      <numFmt numFmtId="168" formatCode="#,##0.0"/>
    </dxf>
    <dxf>
      <numFmt numFmtId="168" formatCode="#,##0.0"/>
    </dxf>
    <dxf>
      <numFmt numFmtId="168" formatCode="#,##0.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12.691699074072" createdVersion="4" refreshedVersion="4" minRefreshableVersion="3" recordCount="167">
  <cacheSource type="worksheet">
    <worksheetSource ref="A1:G168" sheet="Лист2"/>
  </cacheSource>
  <cacheFields count="6">
    <cacheField name="Бизнес тема" numFmtId="49">
      <sharedItems/>
    </cacheField>
    <cacheField name="Товарное направление" numFmtId="0">
      <sharedItems containsBlank="1" count="14">
        <s v="_Служебное"/>
        <s v="ЗЧ к Иномаркам грузовые"/>
        <s v="ЗЧ к Иномаркам легковые"/>
        <s v="Кузов, оптика ЗЧином.легк"/>
        <s v="Некондиция"/>
        <m/>
        <s v="Диски колесные"/>
        <s v="Дорожная карта"/>
        <s v="ЗЧ к иномаркам пр-ва СНГ"/>
        <s v="ЗЧ к СНГ"/>
        <s v="Шины легковые"/>
        <s v="АКБ"/>
        <s v="Технические жидкости"/>
        <s v="Шины грузовые"/>
      </sharedItems>
    </cacheField>
    <cacheField name="Дата док" numFmtId="165">
      <sharedItems containsSemiMixedTypes="0" containsNonDate="0" containsDate="1" containsString="0" minDate="2014-03-01T00:00:00" maxDate="2014-04-11T00:00:00" count="14">
        <d v="2014-03-03T00:00:00"/>
        <d v="2014-03-05T00:00:00"/>
        <d v="2014-03-11T00:00:00"/>
        <d v="2014-03-12T00:00:00"/>
        <d v="2014-03-01T00:00:00"/>
        <d v="2014-03-04T00:00:00"/>
        <d v="2014-03-06T00:00:00"/>
        <d v="2014-03-07T00:00:00"/>
        <d v="2014-03-08T00:00:00"/>
        <d v="2014-03-10T00:00:00"/>
        <d v="2014-03-13T00:00:00"/>
        <d v="2014-04-01T00:00:00"/>
        <d v="2014-04-02T00:00:00"/>
        <d v="2014-04-10T00:00:00"/>
      </sharedItems>
      <fieldGroup base="2">
        <rangePr groupBy="months" startDate="2014-03-01T00:00:00" endDate="2014-04-11T00:00:00"/>
        <groupItems count="14">
          <s v="&lt;01.03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4.2014"/>
        </groupItems>
      </fieldGroup>
    </cacheField>
    <cacheField name="Сумма" numFmtId="164">
      <sharedItems containsSemiMixedTypes="0" containsString="0" containsNumber="1" minValue="7.2" maxValue="5467784.7399999993"/>
    </cacheField>
    <cacheField name="Деньнед" numFmtId="0">
      <sharedItems containsMixedTypes="1" containsNumber="1" containsInteger="1" minValue="2" maxValue="7" count="12">
        <s v="пн"/>
        <s v="ср"/>
        <s v="вт"/>
        <s v="сб"/>
        <s v="чт"/>
        <s v="пт"/>
        <n v="5" u="1"/>
        <n v="2" u="1"/>
        <n v="6" u="1"/>
        <n v="7" u="1"/>
        <n v="3" u="1"/>
        <n v="4" u="1"/>
      </sharedItems>
    </cacheField>
    <cacheField name="Номнед" numFmtId="0">
      <sharedItems containsMixedTypes="1" containsNumber="1" containsInteger="1" minValue="0" maxValue="3" count="7">
        <s v="2 неделя"/>
        <s v="3 неделя"/>
        <s v="1 неделя"/>
        <n v="0" u="1"/>
        <n v="2" u="1"/>
        <n v="1" u="1"/>
        <n v="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s v="ЗЧ к иномаркам"/>
    <x v="0"/>
    <x v="0"/>
    <n v="617.57999999999993"/>
    <x v="0"/>
    <x v="0"/>
  </r>
  <r>
    <s v="ЗЧ к иномаркам"/>
    <x v="0"/>
    <x v="1"/>
    <n v="1165.5"/>
    <x v="1"/>
    <x v="0"/>
  </r>
  <r>
    <s v="ЗЧ к иномаркам"/>
    <x v="0"/>
    <x v="2"/>
    <n v="1656.18"/>
    <x v="2"/>
    <x v="1"/>
  </r>
  <r>
    <s v="ЗЧ к иномаркам"/>
    <x v="0"/>
    <x v="3"/>
    <n v="52.26"/>
    <x v="1"/>
    <x v="1"/>
  </r>
  <r>
    <s v="ЗЧ к иномаркам"/>
    <x v="1"/>
    <x v="4"/>
    <n v="124463.82"/>
    <x v="3"/>
    <x v="2"/>
  </r>
  <r>
    <s v="ЗЧ к иномаркам"/>
    <x v="1"/>
    <x v="0"/>
    <n v="611543.82000000007"/>
    <x v="0"/>
    <x v="0"/>
  </r>
  <r>
    <s v="ЗЧ к иномаркам"/>
    <x v="1"/>
    <x v="5"/>
    <n v="596070.54"/>
    <x v="2"/>
    <x v="0"/>
  </r>
  <r>
    <s v="ЗЧ к иномаркам"/>
    <x v="1"/>
    <x v="1"/>
    <n v="655827.12"/>
    <x v="1"/>
    <x v="0"/>
  </r>
  <r>
    <s v="ЗЧ к иномаркам"/>
    <x v="1"/>
    <x v="6"/>
    <n v="546491.58000000007"/>
    <x v="4"/>
    <x v="0"/>
  </r>
  <r>
    <s v="ЗЧ к иномаркам"/>
    <x v="1"/>
    <x v="7"/>
    <n v="484241.75999999989"/>
    <x v="5"/>
    <x v="0"/>
  </r>
  <r>
    <s v="ЗЧ к иномаркам"/>
    <x v="1"/>
    <x v="8"/>
    <n v="51013.260000000017"/>
    <x v="3"/>
    <x v="0"/>
  </r>
  <r>
    <s v="ЗЧ к иномаркам"/>
    <x v="1"/>
    <x v="9"/>
    <n v="120157.86000000002"/>
    <x v="0"/>
    <x v="1"/>
  </r>
  <r>
    <s v="ЗЧ к иномаркам"/>
    <x v="1"/>
    <x v="2"/>
    <n v="646187.34000000008"/>
    <x v="2"/>
    <x v="1"/>
  </r>
  <r>
    <s v="ЗЧ к иномаркам"/>
    <x v="1"/>
    <x v="3"/>
    <n v="762630.41999999993"/>
    <x v="1"/>
    <x v="1"/>
  </r>
  <r>
    <s v="ЗЧ к иномаркам"/>
    <x v="1"/>
    <x v="10"/>
    <n v="401932.5"/>
    <x v="4"/>
    <x v="1"/>
  </r>
  <r>
    <s v="ЗЧ к иномаркам"/>
    <x v="2"/>
    <x v="4"/>
    <n v="171932.03999999998"/>
    <x v="3"/>
    <x v="2"/>
  </r>
  <r>
    <s v="ЗЧ к иномаркам"/>
    <x v="2"/>
    <x v="0"/>
    <n v="820774.78"/>
    <x v="0"/>
    <x v="0"/>
  </r>
  <r>
    <s v="ЗЧ к иномаркам"/>
    <x v="2"/>
    <x v="5"/>
    <n v="720027.83999999985"/>
    <x v="2"/>
    <x v="0"/>
  </r>
  <r>
    <s v="ЗЧ к иномаркам"/>
    <x v="2"/>
    <x v="1"/>
    <n v="744398.5199999999"/>
    <x v="1"/>
    <x v="0"/>
  </r>
  <r>
    <s v="ЗЧ к иномаркам"/>
    <x v="2"/>
    <x v="6"/>
    <n v="737600.45999999973"/>
    <x v="4"/>
    <x v="0"/>
  </r>
  <r>
    <s v="ЗЧ к иномаркам"/>
    <x v="2"/>
    <x v="7"/>
    <n v="465081.36000000016"/>
    <x v="5"/>
    <x v="0"/>
  </r>
  <r>
    <s v="ЗЧ к иномаркам"/>
    <x v="2"/>
    <x v="8"/>
    <n v="90972"/>
    <x v="3"/>
    <x v="0"/>
  </r>
  <r>
    <s v="ЗЧ к иномаркам"/>
    <x v="2"/>
    <x v="9"/>
    <n v="268767.96000000002"/>
    <x v="0"/>
    <x v="1"/>
  </r>
  <r>
    <s v="ЗЧ к иномаркам"/>
    <x v="1"/>
    <x v="11"/>
    <n v="1011238.9199999996"/>
    <x v="2"/>
    <x v="2"/>
  </r>
  <r>
    <s v="ЗЧ к иномаркам"/>
    <x v="1"/>
    <x v="12"/>
    <n v="1036315.62"/>
    <x v="1"/>
    <x v="2"/>
  </r>
  <r>
    <s v="ЗЧ к иномаркам"/>
    <x v="1"/>
    <x v="13"/>
    <n v="610978.9800000001"/>
    <x v="4"/>
    <x v="0"/>
  </r>
  <r>
    <s v="ЗЧ к иномаркам"/>
    <x v="3"/>
    <x v="1"/>
    <n v="613.79999999999995"/>
    <x v="1"/>
    <x v="0"/>
  </r>
  <r>
    <s v="ЗЧ к иномаркам"/>
    <x v="3"/>
    <x v="6"/>
    <n v="1202.28"/>
    <x v="4"/>
    <x v="0"/>
  </r>
  <r>
    <s v="ЗЧ к иномаркам"/>
    <x v="3"/>
    <x v="2"/>
    <n v="601.14"/>
    <x v="2"/>
    <x v="1"/>
  </r>
  <r>
    <s v="ЗЧ к иномаркам"/>
    <x v="4"/>
    <x v="4"/>
    <n v="893.33999999999992"/>
    <x v="3"/>
    <x v="2"/>
  </r>
  <r>
    <s v="ЗЧ к иномаркам"/>
    <x v="4"/>
    <x v="0"/>
    <n v="4627.08"/>
    <x v="0"/>
    <x v="0"/>
  </r>
  <r>
    <s v="ЗЧ к иномаркам"/>
    <x v="4"/>
    <x v="5"/>
    <n v="4227.4800000000005"/>
    <x v="2"/>
    <x v="0"/>
  </r>
  <r>
    <s v="ЗЧ к иномаркам"/>
    <x v="4"/>
    <x v="1"/>
    <n v="1810.92"/>
    <x v="1"/>
    <x v="0"/>
  </r>
  <r>
    <s v="ЗЧ к иномаркам"/>
    <x v="4"/>
    <x v="6"/>
    <n v="1855.74"/>
    <x v="4"/>
    <x v="0"/>
  </r>
  <r>
    <s v="ЗЧ к иномаркам"/>
    <x v="4"/>
    <x v="7"/>
    <n v="3341.64"/>
    <x v="5"/>
    <x v="0"/>
  </r>
  <r>
    <s v="ЗЧ к иномаркам"/>
    <x v="4"/>
    <x v="8"/>
    <n v="629.94000000000005"/>
    <x v="3"/>
    <x v="0"/>
  </r>
  <r>
    <s v="ЗЧ к иномаркам"/>
    <x v="4"/>
    <x v="9"/>
    <n v="42.540000000000006"/>
    <x v="0"/>
    <x v="1"/>
  </r>
  <r>
    <s v="ЗЧ к иномаркам"/>
    <x v="4"/>
    <x v="2"/>
    <n v="1108.8600000000001"/>
    <x v="2"/>
    <x v="1"/>
  </r>
  <r>
    <s v="ЗЧ к иномаркам"/>
    <x v="4"/>
    <x v="3"/>
    <n v="3046.1400000000003"/>
    <x v="1"/>
    <x v="1"/>
  </r>
  <r>
    <s v="ЗЧ к иномаркам"/>
    <x v="4"/>
    <x v="10"/>
    <n v="872.63999999999987"/>
    <x v="4"/>
    <x v="1"/>
  </r>
  <r>
    <s v="ЗЧ к СНГ"/>
    <x v="5"/>
    <x v="5"/>
    <n v="3700.74"/>
    <x v="2"/>
    <x v="0"/>
  </r>
  <r>
    <s v="ЗЧ к СНГ"/>
    <x v="5"/>
    <x v="1"/>
    <n v="14900.18"/>
    <x v="1"/>
    <x v="0"/>
  </r>
  <r>
    <s v="ЗЧ к СНГ"/>
    <x v="5"/>
    <x v="6"/>
    <n v="1289.8399999999999"/>
    <x v="4"/>
    <x v="0"/>
  </r>
  <r>
    <s v="ЗЧ к СНГ"/>
    <x v="5"/>
    <x v="7"/>
    <n v="170.64000000000001"/>
    <x v="5"/>
    <x v="0"/>
  </r>
  <r>
    <s v="ЗЧ к СНГ"/>
    <x v="5"/>
    <x v="3"/>
    <n v="1434"/>
    <x v="1"/>
    <x v="1"/>
  </r>
  <r>
    <s v="ЗЧ к СНГ"/>
    <x v="0"/>
    <x v="4"/>
    <n v="228.83999999999997"/>
    <x v="3"/>
    <x v="2"/>
  </r>
  <r>
    <s v="ЗЧ к СНГ"/>
    <x v="0"/>
    <x v="0"/>
    <n v="570"/>
    <x v="0"/>
    <x v="0"/>
  </r>
  <r>
    <s v="ЗЧ к СНГ"/>
    <x v="0"/>
    <x v="5"/>
    <n v="673.74"/>
    <x v="2"/>
    <x v="0"/>
  </r>
  <r>
    <s v="ЗЧ к СНГ"/>
    <x v="0"/>
    <x v="1"/>
    <n v="688.31999999999994"/>
    <x v="1"/>
    <x v="0"/>
  </r>
  <r>
    <s v="ЗЧ к СНГ"/>
    <x v="0"/>
    <x v="7"/>
    <n v="1071.5999999999999"/>
    <x v="5"/>
    <x v="0"/>
  </r>
  <r>
    <s v="ЗЧ к СНГ"/>
    <x v="0"/>
    <x v="2"/>
    <n v="855"/>
    <x v="2"/>
    <x v="1"/>
  </r>
  <r>
    <s v="ЗЧ к СНГ"/>
    <x v="0"/>
    <x v="3"/>
    <n v="57"/>
    <x v="1"/>
    <x v="1"/>
  </r>
  <r>
    <s v="ЗЧ к СНГ"/>
    <x v="6"/>
    <x v="4"/>
    <n v="9261.36"/>
    <x v="3"/>
    <x v="2"/>
  </r>
  <r>
    <s v="ЗЧ к СНГ"/>
    <x v="6"/>
    <x v="0"/>
    <n v="87825.180000000022"/>
    <x v="0"/>
    <x v="0"/>
  </r>
  <r>
    <s v="ЗЧ к СНГ"/>
    <x v="6"/>
    <x v="5"/>
    <n v="72795.72"/>
    <x v="2"/>
    <x v="0"/>
  </r>
  <r>
    <s v="ЗЧ к СНГ"/>
    <x v="6"/>
    <x v="1"/>
    <n v="85975.200000000012"/>
    <x v="1"/>
    <x v="0"/>
  </r>
  <r>
    <s v="ЗЧ к СНГ"/>
    <x v="6"/>
    <x v="6"/>
    <n v="69211.139999999985"/>
    <x v="4"/>
    <x v="0"/>
  </r>
  <r>
    <s v="ЗЧ к СНГ"/>
    <x v="6"/>
    <x v="7"/>
    <n v="74525.87999999999"/>
    <x v="5"/>
    <x v="0"/>
  </r>
  <r>
    <s v="ЗЧ к СНГ"/>
    <x v="6"/>
    <x v="8"/>
    <n v="6653.22"/>
    <x v="3"/>
    <x v="0"/>
  </r>
  <r>
    <s v="ЗЧ к СНГ"/>
    <x v="6"/>
    <x v="9"/>
    <n v="27967.499999999996"/>
    <x v="0"/>
    <x v="1"/>
  </r>
  <r>
    <s v="ЗЧ к СНГ"/>
    <x v="6"/>
    <x v="2"/>
    <n v="77947.37999999999"/>
    <x v="2"/>
    <x v="1"/>
  </r>
  <r>
    <s v="ЗЧ к СНГ"/>
    <x v="6"/>
    <x v="3"/>
    <n v="233480.09999999998"/>
    <x v="1"/>
    <x v="1"/>
  </r>
  <r>
    <s v="ЗЧ к СНГ"/>
    <x v="6"/>
    <x v="10"/>
    <n v="43529.039999999994"/>
    <x v="4"/>
    <x v="1"/>
  </r>
  <r>
    <s v="ЗЧ к СНГ"/>
    <x v="7"/>
    <x v="4"/>
    <n v="97676.040000000008"/>
    <x v="3"/>
    <x v="2"/>
  </r>
  <r>
    <s v="ЗЧ к СНГ"/>
    <x v="7"/>
    <x v="0"/>
    <n v="1039913.98"/>
    <x v="0"/>
    <x v="0"/>
  </r>
  <r>
    <s v="ЗЧ к СНГ"/>
    <x v="7"/>
    <x v="5"/>
    <n v="543513.41999999993"/>
    <x v="2"/>
    <x v="0"/>
  </r>
  <r>
    <s v="ЗЧ к СНГ"/>
    <x v="7"/>
    <x v="1"/>
    <n v="447767.16000000003"/>
    <x v="1"/>
    <x v="0"/>
  </r>
  <r>
    <s v="ЗЧ к СНГ"/>
    <x v="7"/>
    <x v="6"/>
    <n v="181939.97999999998"/>
    <x v="4"/>
    <x v="0"/>
  </r>
  <r>
    <s v="ЗЧ к СНГ"/>
    <x v="7"/>
    <x v="7"/>
    <n v="365885.4"/>
    <x v="5"/>
    <x v="0"/>
  </r>
  <r>
    <s v="ЗЧ к СНГ"/>
    <x v="7"/>
    <x v="8"/>
    <n v="39156.959999999999"/>
    <x v="3"/>
    <x v="0"/>
  </r>
  <r>
    <s v="ЗЧ к СНГ"/>
    <x v="7"/>
    <x v="9"/>
    <n v="98093.51999999999"/>
    <x v="0"/>
    <x v="1"/>
  </r>
  <r>
    <s v="ЗЧ к СНГ"/>
    <x v="7"/>
    <x v="2"/>
    <n v="355775.16000000009"/>
    <x v="2"/>
    <x v="1"/>
  </r>
  <r>
    <s v="ЗЧ к СНГ"/>
    <x v="7"/>
    <x v="3"/>
    <n v="377618.15999999992"/>
    <x v="1"/>
    <x v="1"/>
  </r>
  <r>
    <s v="ЗЧ к СНГ"/>
    <x v="7"/>
    <x v="10"/>
    <n v="140439.11999999997"/>
    <x v="4"/>
    <x v="1"/>
  </r>
  <r>
    <s v="ЗЧ к СНГ"/>
    <x v="8"/>
    <x v="0"/>
    <n v="553.02"/>
    <x v="0"/>
    <x v="0"/>
  </r>
  <r>
    <s v="ЗЧ к СНГ"/>
    <x v="8"/>
    <x v="3"/>
    <n v="553.02"/>
    <x v="1"/>
    <x v="1"/>
  </r>
  <r>
    <s v="ЗЧ к СНГ"/>
    <x v="9"/>
    <x v="4"/>
    <n v="1284965.5799999998"/>
    <x v="3"/>
    <x v="2"/>
  </r>
  <r>
    <s v="ЗЧ к СНГ"/>
    <x v="9"/>
    <x v="0"/>
    <n v="5467784.7399999993"/>
    <x v="0"/>
    <x v="0"/>
  </r>
  <r>
    <s v="ЗЧ к СНГ"/>
    <x v="9"/>
    <x v="5"/>
    <n v="3680465.16"/>
    <x v="2"/>
    <x v="0"/>
  </r>
  <r>
    <s v="ЗЧ к СНГ"/>
    <x v="9"/>
    <x v="1"/>
    <n v="3257688.4799999981"/>
    <x v="1"/>
    <x v="0"/>
  </r>
  <r>
    <s v="ЗЧ к СНГ"/>
    <x v="9"/>
    <x v="6"/>
    <n v="3520619.9400000004"/>
    <x v="4"/>
    <x v="0"/>
  </r>
  <r>
    <s v="ЗЧ к СНГ"/>
    <x v="9"/>
    <x v="7"/>
    <n v="3729117"/>
    <x v="5"/>
    <x v="0"/>
  </r>
  <r>
    <s v="ЗЧ к СНГ"/>
    <x v="9"/>
    <x v="8"/>
    <n v="607518"/>
    <x v="3"/>
    <x v="0"/>
  </r>
  <r>
    <s v="ЗЧ к СНГ"/>
    <x v="9"/>
    <x v="9"/>
    <n v="1112001.4799999995"/>
    <x v="0"/>
    <x v="1"/>
  </r>
  <r>
    <s v="ЗЧ к СНГ"/>
    <x v="9"/>
    <x v="2"/>
    <n v="4873525.92"/>
    <x v="2"/>
    <x v="1"/>
  </r>
  <r>
    <s v="ЗЧ к СНГ"/>
    <x v="9"/>
    <x v="3"/>
    <n v="5174597.5799999991"/>
    <x v="1"/>
    <x v="1"/>
  </r>
  <r>
    <s v="ЗЧ к СНГ"/>
    <x v="9"/>
    <x v="10"/>
    <n v="3189694.9700000025"/>
    <x v="4"/>
    <x v="1"/>
  </r>
  <r>
    <s v="ЗЧ к СНГ"/>
    <x v="4"/>
    <x v="4"/>
    <n v="6431.76"/>
    <x v="3"/>
    <x v="2"/>
  </r>
  <r>
    <s v="ЗЧ к СНГ"/>
    <x v="4"/>
    <x v="0"/>
    <n v="16528.739999999998"/>
    <x v="0"/>
    <x v="0"/>
  </r>
  <r>
    <s v="ЗЧ к СНГ"/>
    <x v="4"/>
    <x v="5"/>
    <n v="21214.440000000002"/>
    <x v="2"/>
    <x v="0"/>
  </r>
  <r>
    <s v="ЗЧ к СНГ"/>
    <x v="4"/>
    <x v="1"/>
    <n v="11967.539999999999"/>
    <x v="1"/>
    <x v="0"/>
  </r>
  <r>
    <s v="ЗЧ к СНГ"/>
    <x v="4"/>
    <x v="6"/>
    <n v="10485.9"/>
    <x v="4"/>
    <x v="0"/>
  </r>
  <r>
    <s v="ЗЧ к СНГ"/>
    <x v="4"/>
    <x v="7"/>
    <n v="10809.779999999999"/>
    <x v="5"/>
    <x v="0"/>
  </r>
  <r>
    <s v="ЗЧ к СНГ"/>
    <x v="4"/>
    <x v="8"/>
    <n v="2111.2200000000003"/>
    <x v="3"/>
    <x v="0"/>
  </r>
  <r>
    <s v="ЗЧ к СНГ"/>
    <x v="4"/>
    <x v="9"/>
    <n v="1631.82"/>
    <x v="0"/>
    <x v="1"/>
  </r>
  <r>
    <s v="ЗЧ к СНГ"/>
    <x v="4"/>
    <x v="2"/>
    <n v="13509.06"/>
    <x v="2"/>
    <x v="1"/>
  </r>
  <r>
    <s v="ЗЧ к СНГ"/>
    <x v="4"/>
    <x v="3"/>
    <n v="3832.74"/>
    <x v="1"/>
    <x v="1"/>
  </r>
  <r>
    <s v="ЗЧ к СНГ"/>
    <x v="4"/>
    <x v="10"/>
    <n v="4421.82"/>
    <x v="4"/>
    <x v="1"/>
  </r>
  <r>
    <s v="ЗЧ к СНГ"/>
    <x v="10"/>
    <x v="1"/>
    <n v="40.08"/>
    <x v="1"/>
    <x v="0"/>
  </r>
  <r>
    <s v="ТЖ и АКБ"/>
    <x v="0"/>
    <x v="10"/>
    <n v="60.24"/>
    <x v="4"/>
    <x v="1"/>
  </r>
  <r>
    <s v="ТЖ и АКБ"/>
    <x v="11"/>
    <x v="4"/>
    <n v="23668.62"/>
    <x v="3"/>
    <x v="2"/>
  </r>
  <r>
    <s v="ТЖ и АКБ"/>
    <x v="11"/>
    <x v="0"/>
    <n v="64168.38"/>
    <x v="0"/>
    <x v="0"/>
  </r>
  <r>
    <s v="ТЖ и АКБ"/>
    <x v="11"/>
    <x v="5"/>
    <n v="80314.01999999999"/>
    <x v="2"/>
    <x v="0"/>
  </r>
  <r>
    <s v="ТЖ и АКБ"/>
    <x v="11"/>
    <x v="1"/>
    <n v="43226.759999999995"/>
    <x v="1"/>
    <x v="0"/>
  </r>
  <r>
    <s v="ТЖ и АКБ"/>
    <x v="11"/>
    <x v="6"/>
    <n v="48935.159999999996"/>
    <x v="4"/>
    <x v="0"/>
  </r>
  <r>
    <s v="ТЖ и АКБ"/>
    <x v="11"/>
    <x v="7"/>
    <n v="48848.820000000007"/>
    <x v="5"/>
    <x v="0"/>
  </r>
  <r>
    <s v="ТЖ и АКБ"/>
    <x v="11"/>
    <x v="8"/>
    <n v="13019.76"/>
    <x v="3"/>
    <x v="0"/>
  </r>
  <r>
    <s v="ТЖ и АКБ"/>
    <x v="11"/>
    <x v="9"/>
    <n v="6859.86"/>
    <x v="0"/>
    <x v="1"/>
  </r>
  <r>
    <s v="ТЖ и АКБ"/>
    <x v="11"/>
    <x v="2"/>
    <n v="85609.439999999988"/>
    <x v="2"/>
    <x v="1"/>
  </r>
  <r>
    <s v="ТЖ и АКБ"/>
    <x v="11"/>
    <x v="3"/>
    <n v="72334.5"/>
    <x v="1"/>
    <x v="1"/>
  </r>
  <r>
    <s v="ТЖ и АКБ"/>
    <x v="11"/>
    <x v="10"/>
    <n v="68508.359999999986"/>
    <x v="4"/>
    <x v="1"/>
  </r>
  <r>
    <s v="ТЖ и АКБ"/>
    <x v="7"/>
    <x v="4"/>
    <n v="1130.2199999999998"/>
    <x v="3"/>
    <x v="2"/>
  </r>
  <r>
    <s v="ТЖ и АКБ"/>
    <x v="7"/>
    <x v="0"/>
    <n v="24728.1"/>
    <x v="0"/>
    <x v="0"/>
  </r>
  <r>
    <s v="ТЖ и АКБ"/>
    <x v="7"/>
    <x v="5"/>
    <n v="20913.960000000003"/>
    <x v="2"/>
    <x v="0"/>
  </r>
  <r>
    <s v="ТЖ и АКБ"/>
    <x v="7"/>
    <x v="1"/>
    <n v="21539.280000000002"/>
    <x v="1"/>
    <x v="0"/>
  </r>
  <r>
    <s v="ТЖ и АКБ"/>
    <x v="7"/>
    <x v="6"/>
    <n v="5147.9400000000005"/>
    <x v="4"/>
    <x v="0"/>
  </r>
  <r>
    <s v="ТЖ и АКБ"/>
    <x v="7"/>
    <x v="7"/>
    <n v="13770.18"/>
    <x v="5"/>
    <x v="0"/>
  </r>
  <r>
    <s v="ТЖ и АКБ"/>
    <x v="7"/>
    <x v="8"/>
    <n v="771.48"/>
    <x v="3"/>
    <x v="0"/>
  </r>
  <r>
    <s v="ТЖ и АКБ"/>
    <x v="7"/>
    <x v="9"/>
    <n v="6334.2000000000007"/>
    <x v="0"/>
    <x v="1"/>
  </r>
  <r>
    <s v="ТЖ и АКБ"/>
    <x v="7"/>
    <x v="2"/>
    <n v="9966.7199999999993"/>
    <x v="2"/>
    <x v="1"/>
  </r>
  <r>
    <s v="ТЖ и АКБ"/>
    <x v="7"/>
    <x v="3"/>
    <n v="23008.620000000003"/>
    <x v="1"/>
    <x v="1"/>
  </r>
  <r>
    <s v="ТЖ и АКБ"/>
    <x v="7"/>
    <x v="10"/>
    <n v="5153.76"/>
    <x v="4"/>
    <x v="1"/>
  </r>
  <r>
    <s v="ТЖ и АКБ"/>
    <x v="4"/>
    <x v="4"/>
    <n v="137.69999999999999"/>
    <x v="3"/>
    <x v="2"/>
  </r>
  <r>
    <s v="ТЖ и АКБ"/>
    <x v="4"/>
    <x v="1"/>
    <n v="7605.8399999999992"/>
    <x v="1"/>
    <x v="0"/>
  </r>
  <r>
    <s v="ТЖ и АКБ"/>
    <x v="4"/>
    <x v="6"/>
    <n v="175.38"/>
    <x v="4"/>
    <x v="0"/>
  </r>
  <r>
    <s v="ТЖ и АКБ"/>
    <x v="4"/>
    <x v="7"/>
    <n v="3933.3599999999997"/>
    <x v="5"/>
    <x v="0"/>
  </r>
  <r>
    <s v="ТЖ и АКБ"/>
    <x v="4"/>
    <x v="9"/>
    <n v="7.2"/>
    <x v="0"/>
    <x v="1"/>
  </r>
  <r>
    <s v="ТЖ и АКБ"/>
    <x v="4"/>
    <x v="2"/>
    <n v="6033.66"/>
    <x v="2"/>
    <x v="1"/>
  </r>
  <r>
    <s v="ТЖ и АКБ"/>
    <x v="4"/>
    <x v="3"/>
    <n v="5882.4000000000005"/>
    <x v="1"/>
    <x v="1"/>
  </r>
  <r>
    <s v="ТЖ и АКБ"/>
    <x v="4"/>
    <x v="10"/>
    <n v="266.16000000000003"/>
    <x v="4"/>
    <x v="1"/>
  </r>
  <r>
    <s v="ТЖ и АКБ"/>
    <x v="12"/>
    <x v="4"/>
    <n v="73860.659999999989"/>
    <x v="3"/>
    <x v="2"/>
  </r>
  <r>
    <s v="ТЖ и АКБ"/>
    <x v="12"/>
    <x v="0"/>
    <n v="230887.08"/>
    <x v="0"/>
    <x v="0"/>
  </r>
  <r>
    <s v="ТЖ и АКБ"/>
    <x v="12"/>
    <x v="5"/>
    <n v="217531.38"/>
    <x v="2"/>
    <x v="0"/>
  </r>
  <r>
    <s v="ТЖ и АКБ"/>
    <x v="12"/>
    <x v="1"/>
    <n v="231594.12"/>
    <x v="1"/>
    <x v="0"/>
  </r>
  <r>
    <s v="ТЖ и АКБ"/>
    <x v="12"/>
    <x v="6"/>
    <n v="111854.22000000003"/>
    <x v="4"/>
    <x v="0"/>
  </r>
  <r>
    <s v="ТЖ и АКБ"/>
    <x v="12"/>
    <x v="7"/>
    <n v="141050.4"/>
    <x v="5"/>
    <x v="0"/>
  </r>
  <r>
    <s v="ТЖ и АКБ"/>
    <x v="12"/>
    <x v="8"/>
    <n v="39261.18"/>
    <x v="3"/>
    <x v="0"/>
  </r>
  <r>
    <s v="ТЖ и АКБ"/>
    <x v="12"/>
    <x v="9"/>
    <n v="47315.760000000009"/>
    <x v="0"/>
    <x v="1"/>
  </r>
  <r>
    <s v="ТЖ и АКБ"/>
    <x v="12"/>
    <x v="2"/>
    <n v="233236.32000000004"/>
    <x v="2"/>
    <x v="1"/>
  </r>
  <r>
    <s v="ТЖ и АКБ"/>
    <x v="12"/>
    <x v="3"/>
    <n v="224629.25999999998"/>
    <x v="1"/>
    <x v="1"/>
  </r>
  <r>
    <s v="ТЖ и АКБ"/>
    <x v="12"/>
    <x v="10"/>
    <n v="94408.86"/>
    <x v="4"/>
    <x v="1"/>
  </r>
  <r>
    <s v="Шины"/>
    <x v="4"/>
    <x v="5"/>
    <n v="6769.619999999999"/>
    <x v="2"/>
    <x v="0"/>
  </r>
  <r>
    <s v="Шины"/>
    <x v="4"/>
    <x v="6"/>
    <n v="10043.52"/>
    <x v="4"/>
    <x v="0"/>
  </r>
  <r>
    <s v="Шины"/>
    <x v="4"/>
    <x v="7"/>
    <n v="1365.96"/>
    <x v="5"/>
    <x v="0"/>
  </r>
  <r>
    <s v="Шины"/>
    <x v="4"/>
    <x v="2"/>
    <n v="254.22"/>
    <x v="2"/>
    <x v="1"/>
  </r>
  <r>
    <s v="Шины"/>
    <x v="13"/>
    <x v="4"/>
    <n v="46310.64"/>
    <x v="3"/>
    <x v="2"/>
  </r>
  <r>
    <s v="Шины"/>
    <x v="13"/>
    <x v="0"/>
    <n v="2148669.1199999996"/>
    <x v="0"/>
    <x v="0"/>
  </r>
  <r>
    <s v="Шины"/>
    <x v="13"/>
    <x v="5"/>
    <n v="1891639.2599999995"/>
    <x v="2"/>
    <x v="0"/>
  </r>
  <r>
    <s v="Шины"/>
    <x v="13"/>
    <x v="1"/>
    <n v="1422282.42"/>
    <x v="1"/>
    <x v="0"/>
  </r>
  <r>
    <s v="Шины"/>
    <x v="13"/>
    <x v="6"/>
    <n v="701296.38"/>
    <x v="4"/>
    <x v="0"/>
  </r>
  <r>
    <s v="Шины"/>
    <x v="13"/>
    <x v="7"/>
    <n v="1441123.44"/>
    <x v="5"/>
    <x v="0"/>
  </r>
  <r>
    <s v="Шины"/>
    <x v="13"/>
    <x v="8"/>
    <n v="48488.159999999996"/>
    <x v="3"/>
    <x v="0"/>
  </r>
  <r>
    <s v="Шины"/>
    <x v="13"/>
    <x v="9"/>
    <n v="61355.64"/>
    <x v="0"/>
    <x v="1"/>
  </r>
  <r>
    <s v="Шины"/>
    <x v="13"/>
    <x v="2"/>
    <n v="1452438.24"/>
    <x v="2"/>
    <x v="1"/>
  </r>
  <r>
    <s v="Шины"/>
    <x v="13"/>
    <x v="3"/>
    <n v="1752205.26"/>
    <x v="1"/>
    <x v="1"/>
  </r>
  <r>
    <s v="Шины"/>
    <x v="13"/>
    <x v="10"/>
    <n v="1160938.9200000002"/>
    <x v="4"/>
    <x v="1"/>
  </r>
  <r>
    <s v="Шины"/>
    <x v="10"/>
    <x v="4"/>
    <n v="99967.800000000017"/>
    <x v="3"/>
    <x v="2"/>
  </r>
  <r>
    <s v="Шины"/>
    <x v="10"/>
    <x v="0"/>
    <n v="2916258.899999999"/>
    <x v="0"/>
    <x v="0"/>
  </r>
  <r>
    <s v="Шины"/>
    <x v="10"/>
    <x v="5"/>
    <n v="1596028.6800000002"/>
    <x v="2"/>
    <x v="0"/>
  </r>
  <r>
    <s v="Шины"/>
    <x v="10"/>
    <x v="1"/>
    <n v="578747.28"/>
    <x v="1"/>
    <x v="0"/>
  </r>
  <r>
    <s v="Шины"/>
    <x v="10"/>
    <x v="6"/>
    <n v="478153.62"/>
    <x v="4"/>
    <x v="0"/>
  </r>
  <r>
    <s v="Шины"/>
    <x v="10"/>
    <x v="7"/>
    <n v="665517.96000000008"/>
    <x v="5"/>
    <x v="0"/>
  </r>
  <r>
    <s v="Шины"/>
    <x v="10"/>
    <x v="8"/>
    <n v="8621.7000000000007"/>
    <x v="3"/>
    <x v="0"/>
  </r>
  <r>
    <s v="Шины"/>
    <x v="10"/>
    <x v="9"/>
    <n v="73568.639999999999"/>
    <x v="0"/>
    <x v="1"/>
  </r>
  <r>
    <s v="Шины"/>
    <x v="10"/>
    <x v="2"/>
    <n v="1224186.1800000002"/>
    <x v="2"/>
    <x v="1"/>
  </r>
  <r>
    <s v="Шины"/>
    <x v="10"/>
    <x v="3"/>
    <n v="1313953.44"/>
    <x v="1"/>
    <x v="1"/>
  </r>
  <r>
    <s v="Шины"/>
    <x v="10"/>
    <x v="10"/>
    <n v="1235152.2600000002"/>
    <x v="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1" cacheId="198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2:H21" firstHeaderRow="1" firstDataRow="2" firstDataCol="1" rowPageCount="1" colPageCount="1"/>
  <pivotFields count="6">
    <pivotField showAll="0"/>
    <pivotField axis="axisPage" showAll="0">
      <items count="15">
        <item x="0"/>
        <item x="11"/>
        <item x="6"/>
        <item x="7"/>
        <item x="1"/>
        <item x="2"/>
        <item x="8"/>
        <item x="9"/>
        <item x="3"/>
        <item x="4"/>
        <item x="12"/>
        <item x="13"/>
        <item x="10"/>
        <item x="5"/>
        <item t="default"/>
      </items>
    </pivotField>
    <pivotField axis="axisRow" numFmtId="165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axis="axisCol" showAll="0">
      <items count="13">
        <item m="1" x="7"/>
        <item m="1" x="10"/>
        <item m="1" x="11"/>
        <item m="1" x="6"/>
        <item m="1" x="8"/>
        <item m="1" x="9"/>
        <item x="0"/>
        <item x="2"/>
        <item x="1"/>
        <item x="4"/>
        <item x="5"/>
        <item x="3"/>
        <item t="default"/>
      </items>
    </pivotField>
    <pivotField axis="axisRow" showAll="0">
      <items count="8">
        <item m="1" x="3"/>
        <item m="1" x="5"/>
        <item m="1" x="4"/>
        <item m="1" x="6"/>
        <item x="2"/>
        <item x="0"/>
        <item x="1"/>
        <item t="default"/>
      </items>
    </pivotField>
  </pivotFields>
  <rowFields count="2">
    <field x="2"/>
    <field x="5"/>
  </rowFields>
  <rowItems count="8">
    <i>
      <x v="3"/>
    </i>
    <i r="1">
      <x v="4"/>
    </i>
    <i r="1">
      <x v="5"/>
    </i>
    <i r="1">
      <x v="6"/>
    </i>
    <i>
      <x v="4"/>
    </i>
    <i r="1">
      <x v="4"/>
    </i>
    <i r="1">
      <x v="5"/>
    </i>
    <i t="grand">
      <x/>
    </i>
  </rowItems>
  <colFields count="1">
    <field x="4"/>
  </colFields>
  <colItems count="7"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1" item="4" hier="-1"/>
  </pageFields>
  <dataFields count="1">
    <dataField name="Сумма по полю Сумма" fld="3" baseField="0" baseItem="0" numFmtId="168"/>
  </dataFields>
  <formats count="1">
    <format dxfId="4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I12" sqref="I12"/>
    </sheetView>
  </sheetViews>
  <sheetFormatPr defaultRowHeight="15" x14ac:dyDescent="0.25"/>
  <cols>
    <col min="1" max="1" width="22.7109375" customWidth="1"/>
    <col min="2" max="2" width="27.28515625" customWidth="1"/>
    <col min="3" max="5" width="10.42578125" customWidth="1"/>
    <col min="6" max="7" width="9" customWidth="1"/>
    <col min="8" max="8" width="11.85546875" customWidth="1"/>
  </cols>
  <sheetData>
    <row r="1" spans="1:19" x14ac:dyDescent="0.25">
      <c r="A1" s="7" t="s">
        <v>18</v>
      </c>
      <c r="L1" s="9" t="s">
        <v>19</v>
      </c>
    </row>
    <row r="2" spans="1:19" x14ac:dyDescent="0.25">
      <c r="A2" s="17">
        <v>41730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42</v>
      </c>
      <c r="H2" s="1" t="s">
        <v>6</v>
      </c>
      <c r="J2">
        <f>SUMPRODUCT((Лист2!$B$2:$B$1000=$A$1)*(--Лист2!$C$2:$C$1000=$A$2-MOD($A$2-COLUMN(B1),7)+7*(ROW(A1)-1))*Лист2!$D$2:$D$1000)</f>
        <v>0</v>
      </c>
      <c r="L2" s="1"/>
      <c r="M2" s="2" t="s">
        <v>0</v>
      </c>
      <c r="N2" s="2" t="s">
        <v>1</v>
      </c>
      <c r="O2" s="2" t="s">
        <v>2</v>
      </c>
      <c r="P2" s="2" t="s">
        <v>3</v>
      </c>
      <c r="Q2" s="2" t="s">
        <v>4</v>
      </c>
      <c r="R2" s="2" t="s">
        <v>5</v>
      </c>
      <c r="S2" s="1" t="s">
        <v>6</v>
      </c>
    </row>
    <row r="3" spans="1:19" x14ac:dyDescent="0.25">
      <c r="A3" s="3" t="s">
        <v>41</v>
      </c>
      <c r="B3" s="4">
        <f>SUMPRODUCT((Лист2!$B$2:$B$1000=$A$1)*(Лист2!$G$2:$G$1000=$A3)*(Лист2!$F$2:$F$1000=B$2)*(--Лист2!$E$2:$E$1000=$A$2)*(Лист2!$D$2:$D$1000))</f>
        <v>0</v>
      </c>
      <c r="C3" s="4">
        <f>SUMPRODUCT((Лист2!$B$2:$B$1000=$A$1)*(Лист2!$G$2:$G$1000=$A3)*(Лист2!$F$2:$F$1000=C$2)*(--Лист2!$E$2:$E$1000=$A$2)*(Лист2!$D$2:$D$1000))</f>
        <v>1011238.9199999996</v>
      </c>
      <c r="D3" s="4">
        <f>SUMPRODUCT((Лист2!$B$2:$B$1000=$A$1)*(Лист2!$G$2:$G$1000=$A3)*(Лист2!$F$2:$F$1000=D$2)*(--Лист2!$E$2:$E$1000=$A$2)*(Лист2!$D$2:$D$1000))</f>
        <v>1036315.62</v>
      </c>
      <c r="E3" s="4">
        <f>SUMPRODUCT((Лист2!$B$2:$B$1000=$A$1)*(Лист2!$G$2:$G$1000=$A3)*(Лист2!$F$2:$F$1000=E$2)*(--Лист2!$E$2:$E$1000=$A$2)*(Лист2!$D$2:$D$1000))</f>
        <v>0</v>
      </c>
      <c r="F3" s="4">
        <f>SUMPRODUCT((Лист2!$B$2:$B$1000=$A$1)*(Лист2!$G$2:$G$1000=$A3)*(Лист2!$F$2:$F$1000=F$2)*(--Лист2!$E$2:$E$1000=$A$2)*(Лист2!$D$2:$D$1000))</f>
        <v>0</v>
      </c>
      <c r="G3" s="4">
        <f>SUMPRODUCT((Лист2!$B$2:$B$1000=$A$1)*(Лист2!$G$2:$G$1000=$A3)*(Лист2!$F$2:$F$1000=G$2)*(--Лист2!$E$2:$E$1000=$A$2)*(Лист2!$D$2:$D$1000))</f>
        <v>0</v>
      </c>
      <c r="H3" s="4">
        <f>SUM(B3:G3)</f>
        <v>2047554.5399999996</v>
      </c>
      <c r="L3" s="3" t="s">
        <v>7</v>
      </c>
      <c r="M3" s="4"/>
      <c r="N3" s="4"/>
      <c r="O3" s="4"/>
      <c r="P3" s="4"/>
      <c r="Q3" s="4"/>
      <c r="R3" s="4"/>
      <c r="S3" s="4">
        <f>SUM(M3:R3)</f>
        <v>0</v>
      </c>
    </row>
    <row r="4" spans="1:19" x14ac:dyDescent="0.25">
      <c r="A4" s="3" t="s">
        <v>39</v>
      </c>
      <c r="B4" s="4">
        <f>SUMPRODUCT((Лист2!$B$2:$B$1000=$A$1)*(Лист2!$G$2:$G$1000=$A4)*(Лист2!$F$2:$F$1000=B$2)*(--Лист2!$E$2:$E$1000=$A$2)*(Лист2!$D$2:$D$1000))</f>
        <v>0</v>
      </c>
      <c r="C4" s="4">
        <f>SUMPRODUCT((Лист2!$B$2:$B$1000=$A$1)*(Лист2!$G$2:$G$1000=$A4)*(Лист2!$F$2:$F$1000=C$2)*(--Лист2!$E$2:$E$1000=$A$2)*(Лист2!$D$2:$D$1000))</f>
        <v>0</v>
      </c>
      <c r="D4" s="4">
        <f>SUMPRODUCT((Лист2!$B$2:$B$1000=$A$1)*(Лист2!$G$2:$G$1000=$A4)*(Лист2!$F$2:$F$1000=D$2)*(--Лист2!$E$2:$E$1000=$A$2)*(Лист2!$D$2:$D$1000))</f>
        <v>0</v>
      </c>
      <c r="E4" s="4">
        <f>SUMPRODUCT((Лист2!$B$2:$B$1000=$A$1)*(Лист2!$G$2:$G$1000=$A4)*(Лист2!$F$2:$F$1000=E$2)*(--Лист2!$E$2:$E$1000=$A$2)*(Лист2!$D$2:$D$1000))</f>
        <v>610978.9800000001</v>
      </c>
      <c r="F4" s="4">
        <f>SUMPRODUCT((Лист2!$B$2:$B$1000=$A$1)*(Лист2!$G$2:$G$1000=$A4)*(Лист2!$F$2:$F$1000=F$2)*(--Лист2!$E$2:$E$1000=$A$2)*(Лист2!$D$2:$D$1000))</f>
        <v>0</v>
      </c>
      <c r="G4" s="4">
        <f>SUMPRODUCT((Лист2!$B$2:$B$1000=$A$1)*(Лист2!$G$2:$G$1000=$A4)*(Лист2!$F$2:$F$1000=G$2)*(--Лист2!$E$2:$E$1000=$A$2)*(Лист2!$D$2:$D$1000))</f>
        <v>0</v>
      </c>
      <c r="H4" s="4">
        <f>SUM(B4:G4)</f>
        <v>610978.9800000001</v>
      </c>
      <c r="L4" s="3" t="s">
        <v>8</v>
      </c>
      <c r="M4" s="4"/>
      <c r="N4" s="4"/>
      <c r="O4" s="4"/>
      <c r="P4" s="4"/>
      <c r="Q4" s="4"/>
      <c r="R4" s="4"/>
      <c r="S4" s="4">
        <f>SUM(M4:R4)</f>
        <v>0</v>
      </c>
    </row>
    <row r="5" spans="1:19" x14ac:dyDescent="0.25">
      <c r="A5" s="3" t="s">
        <v>40</v>
      </c>
      <c r="B5" s="4">
        <f>SUMPRODUCT((Лист2!$B$2:$B$1000=$A$1)*(Лист2!$G$2:$G$1000=$A5)*(Лист2!$F$2:$F$1000=B$2)*(--Лист2!$E$2:$E$1000=$A$2)*(Лист2!$D$2:$D$1000))</f>
        <v>0</v>
      </c>
      <c r="C5" s="4">
        <f>SUMPRODUCT((Лист2!$B$2:$B$1000=$A$1)*(Лист2!$G$2:$G$1000=$A5)*(Лист2!$F$2:$F$1000=C$2)*(--Лист2!$E$2:$E$1000=$A$2)*(Лист2!$D$2:$D$1000))</f>
        <v>0</v>
      </c>
      <c r="D5" s="4">
        <f>SUMPRODUCT((Лист2!$B$2:$B$1000=$A$1)*(Лист2!$G$2:$G$1000=$A5)*(Лист2!$F$2:$F$1000=D$2)*(--Лист2!$E$2:$E$1000=$A$2)*(Лист2!$D$2:$D$1000))</f>
        <v>0</v>
      </c>
      <c r="E5" s="4">
        <f>SUMPRODUCT((Лист2!$B$2:$B$1000=$A$1)*(Лист2!$G$2:$G$1000=$A5)*(Лист2!$F$2:$F$1000=E$2)*(--Лист2!$E$2:$E$1000=$A$2)*(Лист2!$D$2:$D$1000))</f>
        <v>0</v>
      </c>
      <c r="F5" s="4">
        <f>SUMPRODUCT((Лист2!$B$2:$B$1000=$A$1)*(Лист2!$G$2:$G$1000=$A5)*(Лист2!$F$2:$F$1000=F$2)*(--Лист2!$E$2:$E$1000=$A$2)*(Лист2!$D$2:$D$1000))</f>
        <v>0</v>
      </c>
      <c r="G5" s="4">
        <f>SUMPRODUCT((Лист2!$B$2:$B$1000=$A$1)*(Лист2!$G$2:$G$1000=$A5)*(Лист2!$F$2:$F$1000=G$2)*(--Лист2!$E$2:$E$1000=$A$2)*(Лист2!$D$2:$D$1000))</f>
        <v>0</v>
      </c>
      <c r="H5" s="4">
        <f>SUM(B5:G5)</f>
        <v>0</v>
      </c>
      <c r="L5" s="3" t="s">
        <v>9</v>
      </c>
      <c r="M5" s="4"/>
      <c r="N5" s="4"/>
      <c r="O5" s="4"/>
      <c r="P5" s="4"/>
      <c r="Q5" s="4"/>
      <c r="R5" s="4"/>
      <c r="S5" s="4">
        <f>SUM(M5:R5)</f>
        <v>0</v>
      </c>
    </row>
    <row r="6" spans="1:19" x14ac:dyDescent="0.25">
      <c r="A6" s="3" t="s">
        <v>43</v>
      </c>
      <c r="B6" s="4">
        <f>SUMPRODUCT((Лист2!$B$2:$B$1000=$A$1)*(Лист2!$G$2:$G$1000=$A6)*(Лист2!$F$2:$F$1000=B$2)*(--Лист2!$E$2:$E$1000=$A$2)*(Лист2!$D$2:$D$1000))</f>
        <v>0</v>
      </c>
      <c r="C6" s="4">
        <f>SUMPRODUCT((Лист2!$B$2:$B$1000=$A$1)*(Лист2!$G$2:$G$1000=$A6)*(Лист2!$F$2:$F$1000=C$2)*(--Лист2!$E$2:$E$1000=$A$2)*(Лист2!$D$2:$D$1000))</f>
        <v>0</v>
      </c>
      <c r="D6" s="4">
        <f>SUMPRODUCT((Лист2!$B$2:$B$1000=$A$1)*(Лист2!$G$2:$G$1000=$A6)*(Лист2!$F$2:$F$1000=D$2)*(--Лист2!$E$2:$E$1000=$A$2)*(Лист2!$D$2:$D$1000))</f>
        <v>0</v>
      </c>
      <c r="E6" s="4">
        <f>SUMPRODUCT((Лист2!$B$2:$B$1000=$A$1)*(Лист2!$G$2:$G$1000=$A6)*(Лист2!$F$2:$F$1000=E$2)*(--Лист2!$E$2:$E$1000=$A$2)*(Лист2!$D$2:$D$1000))</f>
        <v>0</v>
      </c>
      <c r="F6" s="4">
        <f>SUMPRODUCT((Лист2!$B$2:$B$1000=$A$1)*(Лист2!$G$2:$G$1000=$A6)*(Лист2!$F$2:$F$1000=F$2)*(--Лист2!$E$2:$E$1000=$A$2)*(Лист2!$D$2:$D$1000))</f>
        <v>0</v>
      </c>
      <c r="G6" s="4">
        <f>SUMPRODUCT((Лист2!$B$2:$B$1000=$A$1)*(Лист2!$G$2:$G$1000=$A6)*(Лист2!$F$2:$F$1000=G$2)*(--Лист2!$E$2:$E$1000=$A$2)*(Лист2!$D$2:$D$1000))</f>
        <v>0</v>
      </c>
      <c r="H6" s="4">
        <f>SUM(B6:G6)</f>
        <v>0</v>
      </c>
      <c r="L6" s="3" t="s">
        <v>10</v>
      </c>
      <c r="M6" s="5"/>
      <c r="N6" s="5"/>
      <c r="O6" s="5"/>
      <c r="P6" s="5"/>
      <c r="Q6" s="5"/>
      <c r="R6" s="5"/>
      <c r="S6" s="4">
        <f>SUM(M6:R6)</f>
        <v>0</v>
      </c>
    </row>
    <row r="7" spans="1:19" x14ac:dyDescent="0.25">
      <c r="A7" s="3" t="s">
        <v>44</v>
      </c>
      <c r="B7" s="4">
        <f>SUMPRODUCT((Лист2!$B$2:$B$1000=$A$1)*(Лист2!$G$2:$G$1000=$A7)*(Лист2!$F$2:$F$1000=B$2)*(--Лист2!$E$2:$E$1000=$A$2)*(Лист2!$D$2:$D$1000))</f>
        <v>0</v>
      </c>
      <c r="C7" s="4">
        <f>SUMPRODUCT((Лист2!$B$2:$B$1000=$A$1)*(Лист2!$G$2:$G$1000=$A7)*(Лист2!$F$2:$F$1000=C$2)*(--Лист2!$E$2:$E$1000=$A$2)*(Лист2!$D$2:$D$1000))</f>
        <v>0</v>
      </c>
      <c r="D7" s="4">
        <f>SUMPRODUCT((Лист2!$B$2:$B$1000=$A$1)*(Лист2!$G$2:$G$1000=$A7)*(Лист2!$F$2:$F$1000=D$2)*(--Лист2!$E$2:$E$1000=$A$2)*(Лист2!$D$2:$D$1000))</f>
        <v>0</v>
      </c>
      <c r="E7" s="4">
        <f>SUMPRODUCT((Лист2!$B$2:$B$1000=$A$1)*(Лист2!$G$2:$G$1000=$A7)*(Лист2!$F$2:$F$1000=E$2)*(--Лист2!$E$2:$E$1000=$A$2)*(Лист2!$D$2:$D$1000))</f>
        <v>0</v>
      </c>
      <c r="F7" s="4">
        <f>SUMPRODUCT((Лист2!$B$2:$B$1000=$A$1)*(Лист2!$G$2:$G$1000=$A7)*(Лист2!$F$2:$F$1000=F$2)*(--Лист2!$E$2:$E$1000=$A$2)*(Лист2!$D$2:$D$1000))</f>
        <v>0</v>
      </c>
      <c r="G7" s="4">
        <f>SUMPRODUCT((Лист2!$B$2:$B$1000=$A$1)*(Лист2!$G$2:$G$1000=$A7)*(Лист2!$F$2:$F$1000=G$2)*(--Лист2!$E$2:$E$1000=$A$2)*(Лист2!$D$2:$D$1000))</f>
        <v>0</v>
      </c>
      <c r="H7" s="4">
        <f>SUM(B7:G7)</f>
        <v>0</v>
      </c>
      <c r="L7" s="3" t="s">
        <v>11</v>
      </c>
      <c r="M7" s="5"/>
      <c r="N7" s="5"/>
      <c r="O7" s="5"/>
      <c r="P7" s="5"/>
      <c r="Q7" s="5"/>
      <c r="R7" s="5"/>
      <c r="S7" s="4">
        <f>SUM(M7:R7)</f>
        <v>0</v>
      </c>
    </row>
    <row r="10" spans="1:19" x14ac:dyDescent="0.25">
      <c r="A10" s="13" t="s">
        <v>13</v>
      </c>
      <c r="B10" t="s">
        <v>18</v>
      </c>
    </row>
    <row r="12" spans="1:19" x14ac:dyDescent="0.25">
      <c r="A12" s="13" t="s">
        <v>36</v>
      </c>
      <c r="B12" s="13" t="s">
        <v>35</v>
      </c>
    </row>
    <row r="13" spans="1:19" x14ac:dyDescent="0.25">
      <c r="A13" s="13" t="s">
        <v>33</v>
      </c>
      <c r="B13" t="s">
        <v>0</v>
      </c>
      <c r="C13" t="s">
        <v>1</v>
      </c>
      <c r="D13" t="s">
        <v>2</v>
      </c>
      <c r="E13" t="s">
        <v>3</v>
      </c>
      <c r="F13" t="s">
        <v>4</v>
      </c>
      <c r="G13" t="s">
        <v>42</v>
      </c>
      <c r="H13" t="s">
        <v>34</v>
      </c>
    </row>
    <row r="14" spans="1:19" x14ac:dyDescent="0.25">
      <c r="A14" s="18" t="s">
        <v>37</v>
      </c>
      <c r="B14" s="19">
        <v>731701.68</v>
      </c>
      <c r="C14" s="19">
        <v>1242257.8800000001</v>
      </c>
      <c r="D14" s="19">
        <v>1418457.54</v>
      </c>
      <c r="E14" s="19">
        <v>948424.08000000007</v>
      </c>
      <c r="F14" s="19">
        <v>484241.75999999989</v>
      </c>
      <c r="G14" s="19">
        <v>175477.08000000002</v>
      </c>
      <c r="H14" s="19">
        <v>5000560.0199999996</v>
      </c>
    </row>
    <row r="15" spans="1:19" x14ac:dyDescent="0.25">
      <c r="A15" s="16" t="s">
        <v>41</v>
      </c>
      <c r="B15" s="19"/>
      <c r="C15" s="19"/>
      <c r="D15" s="19"/>
      <c r="E15" s="19"/>
      <c r="F15" s="19"/>
      <c r="G15" s="19">
        <v>124463.82</v>
      </c>
      <c r="H15" s="19">
        <v>124463.82</v>
      </c>
    </row>
    <row r="16" spans="1:19" x14ac:dyDescent="0.25">
      <c r="A16" s="16" t="s">
        <v>39</v>
      </c>
      <c r="B16" s="19">
        <v>611543.82000000007</v>
      </c>
      <c r="C16" s="19">
        <v>596070.54</v>
      </c>
      <c r="D16" s="19">
        <v>655827.12</v>
      </c>
      <c r="E16" s="19">
        <v>546491.58000000007</v>
      </c>
      <c r="F16" s="19">
        <v>484241.75999999989</v>
      </c>
      <c r="G16" s="19">
        <v>51013.260000000017</v>
      </c>
      <c r="H16" s="19">
        <v>2945188.08</v>
      </c>
    </row>
    <row r="17" spans="1:8" x14ac:dyDescent="0.25">
      <c r="A17" s="16" t="s">
        <v>40</v>
      </c>
      <c r="B17" s="19">
        <v>120157.86000000002</v>
      </c>
      <c r="C17" s="19">
        <v>646187.34000000008</v>
      </c>
      <c r="D17" s="19">
        <v>762630.41999999993</v>
      </c>
      <c r="E17" s="19">
        <v>401932.5</v>
      </c>
      <c r="F17" s="19"/>
      <c r="G17" s="19"/>
      <c r="H17" s="19">
        <v>1930908.12</v>
      </c>
    </row>
    <row r="18" spans="1:8" x14ac:dyDescent="0.25">
      <c r="A18" s="18" t="s">
        <v>45</v>
      </c>
      <c r="B18" s="19"/>
      <c r="C18" s="19">
        <v>1011238.9199999996</v>
      </c>
      <c r="D18" s="19">
        <v>1036315.62</v>
      </c>
      <c r="E18" s="19">
        <v>610978.9800000001</v>
      </c>
      <c r="F18" s="19"/>
      <c r="G18" s="19"/>
      <c r="H18" s="19">
        <v>2658533.5199999996</v>
      </c>
    </row>
    <row r="19" spans="1:8" x14ac:dyDescent="0.25">
      <c r="A19" s="16" t="s">
        <v>41</v>
      </c>
      <c r="B19" s="19"/>
      <c r="C19" s="19">
        <v>1011238.9199999996</v>
      </c>
      <c r="D19" s="19">
        <v>1036315.62</v>
      </c>
      <c r="E19" s="19"/>
      <c r="F19" s="19"/>
      <c r="G19" s="19"/>
      <c r="H19" s="19">
        <v>2047554.5399999996</v>
      </c>
    </row>
    <row r="20" spans="1:8" x14ac:dyDescent="0.25">
      <c r="A20" s="16" t="s">
        <v>39</v>
      </c>
      <c r="B20" s="19"/>
      <c r="C20" s="19"/>
      <c r="D20" s="19"/>
      <c r="E20" s="19">
        <v>610978.9800000001</v>
      </c>
      <c r="F20" s="19"/>
      <c r="G20" s="19"/>
      <c r="H20" s="19">
        <v>610978.9800000001</v>
      </c>
    </row>
    <row r="21" spans="1:8" x14ac:dyDescent="0.25">
      <c r="A21" s="18" t="s">
        <v>34</v>
      </c>
      <c r="B21" s="19">
        <v>731701.68</v>
      </c>
      <c r="C21" s="19">
        <v>2253496.7999999998</v>
      </c>
      <c r="D21" s="19">
        <v>2454773.16</v>
      </c>
      <c r="E21" s="19">
        <v>1559403.06</v>
      </c>
      <c r="F21" s="19">
        <v>484241.75999999989</v>
      </c>
      <c r="G21" s="19">
        <v>175477.08000000002</v>
      </c>
      <c r="H21" s="19">
        <v>7659093.5399999991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E2" sqref="E2"/>
    </sheetView>
  </sheetViews>
  <sheetFormatPr defaultRowHeight="15" x14ac:dyDescent="0.25"/>
  <cols>
    <col min="1" max="1" width="19" customWidth="1"/>
    <col min="2" max="2" width="15.7109375" customWidth="1"/>
    <col min="3" max="3" width="18.28515625" customWidth="1"/>
    <col min="4" max="5" width="10.85546875" customWidth="1"/>
  </cols>
  <sheetData>
    <row r="1" spans="1:10" x14ac:dyDescent="0.25">
      <c r="A1" s="6" t="s">
        <v>12</v>
      </c>
      <c r="B1" s="6" t="s">
        <v>13</v>
      </c>
      <c r="C1" s="6" t="s">
        <v>14</v>
      </c>
      <c r="D1" s="6" t="s">
        <v>15</v>
      </c>
      <c r="E1" s="12" t="s">
        <v>46</v>
      </c>
      <c r="F1" s="12" t="s">
        <v>32</v>
      </c>
      <c r="G1" s="12" t="s">
        <v>38</v>
      </c>
    </row>
    <row r="2" spans="1:10" x14ac:dyDescent="0.25">
      <c r="A2" s="7" t="s">
        <v>16</v>
      </c>
      <c r="B2" s="7" t="s">
        <v>17</v>
      </c>
      <c r="C2" s="14">
        <v>41701</v>
      </c>
      <c r="D2" s="8">
        <v>617.57999999999993</v>
      </c>
      <c r="E2" s="20">
        <f>+C2-DAY(C2)+1</f>
        <v>41699</v>
      </c>
      <c r="F2" t="str">
        <f>CHOOSE(WEEKDAY(C2,2),"пн","вт","ср","чт","пт","сб","вс")</f>
        <v>пн</v>
      </c>
      <c r="G2" t="str">
        <f>CONCATENATE(WEEKNUM(C2)-WEEKNUM(DATE(YEAR(C2),MONTH(C2),1))+1," неделя")</f>
        <v>2 неделя</v>
      </c>
      <c r="H2" t="e">
        <f>SUM(INDEX(C2:D168,MATCH(WEEKDAY(C2),C2:C168,0)))</f>
        <v>#N/A</v>
      </c>
      <c r="J2" t="str">
        <f>CHOOSE(WEEKDAY(C2,2),"пн","вт","ср","чт","пт","сб","вс")</f>
        <v>пн</v>
      </c>
    </row>
    <row r="3" spans="1:10" x14ac:dyDescent="0.25">
      <c r="A3" s="7" t="s">
        <v>16</v>
      </c>
      <c r="B3" s="7" t="s">
        <v>17</v>
      </c>
      <c r="C3" s="14">
        <v>41703</v>
      </c>
      <c r="D3" s="8">
        <v>1165.5</v>
      </c>
      <c r="E3" s="20">
        <f t="shared" ref="E3:E66" si="0">+C3-DAY(C3)+1</f>
        <v>41699</v>
      </c>
      <c r="F3" t="str">
        <f t="shared" ref="F3:F66" si="1">CHOOSE(WEEKDAY(C3,2),"пн","вт","ср","чт","пт","сб","вс")</f>
        <v>ср</v>
      </c>
      <c r="G3" t="str">
        <f t="shared" ref="G3:G66" si="2">CONCATENATE(WEEKNUM(C3)-WEEKNUM(DATE(YEAR(C3),MONTH(C3),1))+1," неделя")</f>
        <v>2 неделя</v>
      </c>
    </row>
    <row r="4" spans="1:10" x14ac:dyDescent="0.25">
      <c r="A4" s="7" t="s">
        <v>16</v>
      </c>
      <c r="B4" s="7" t="s">
        <v>17</v>
      </c>
      <c r="C4" s="14">
        <v>41709</v>
      </c>
      <c r="D4" s="8">
        <v>1656.18</v>
      </c>
      <c r="E4" s="20">
        <f t="shared" si="0"/>
        <v>41699</v>
      </c>
      <c r="F4" t="str">
        <f t="shared" si="1"/>
        <v>вт</v>
      </c>
      <c r="G4" t="str">
        <f t="shared" si="2"/>
        <v>3 неделя</v>
      </c>
    </row>
    <row r="5" spans="1:10" x14ac:dyDescent="0.25">
      <c r="A5" s="7" t="s">
        <v>16</v>
      </c>
      <c r="B5" s="7" t="s">
        <v>17</v>
      </c>
      <c r="C5" s="14">
        <v>41710</v>
      </c>
      <c r="D5" s="8">
        <v>52.26</v>
      </c>
      <c r="E5" s="20">
        <f t="shared" si="0"/>
        <v>41699</v>
      </c>
      <c r="F5" t="str">
        <f t="shared" si="1"/>
        <v>ср</v>
      </c>
      <c r="G5" t="str">
        <f t="shared" si="2"/>
        <v>3 неделя</v>
      </c>
    </row>
    <row r="6" spans="1:10" x14ac:dyDescent="0.25">
      <c r="A6" s="7" t="s">
        <v>16</v>
      </c>
      <c r="B6" s="7" t="s">
        <v>18</v>
      </c>
      <c r="C6" s="14">
        <v>41699</v>
      </c>
      <c r="D6" s="8">
        <v>124463.82</v>
      </c>
      <c r="E6" s="20">
        <f t="shared" si="0"/>
        <v>41699</v>
      </c>
      <c r="F6" t="str">
        <f t="shared" si="1"/>
        <v>сб</v>
      </c>
      <c r="G6" t="str">
        <f t="shared" si="2"/>
        <v>1 неделя</v>
      </c>
    </row>
    <row r="7" spans="1:10" x14ac:dyDescent="0.25">
      <c r="A7" s="7" t="s">
        <v>16</v>
      </c>
      <c r="B7" s="7" t="s">
        <v>18</v>
      </c>
      <c r="C7" s="14">
        <v>41701</v>
      </c>
      <c r="D7" s="8">
        <v>611543.82000000007</v>
      </c>
      <c r="E7" s="20">
        <f t="shared" si="0"/>
        <v>41699</v>
      </c>
      <c r="F7" t="str">
        <f t="shared" si="1"/>
        <v>пн</v>
      </c>
      <c r="G7" t="str">
        <f t="shared" si="2"/>
        <v>2 неделя</v>
      </c>
    </row>
    <row r="8" spans="1:10" x14ac:dyDescent="0.25">
      <c r="A8" s="7" t="s">
        <v>16</v>
      </c>
      <c r="B8" s="7" t="s">
        <v>18</v>
      </c>
      <c r="C8" s="14">
        <v>41702</v>
      </c>
      <c r="D8" s="8">
        <v>596070.54</v>
      </c>
      <c r="E8" s="20">
        <f t="shared" si="0"/>
        <v>41699</v>
      </c>
      <c r="F8" t="str">
        <f t="shared" si="1"/>
        <v>вт</v>
      </c>
      <c r="G8" t="str">
        <f t="shared" si="2"/>
        <v>2 неделя</v>
      </c>
    </row>
    <row r="9" spans="1:10" x14ac:dyDescent="0.25">
      <c r="A9" s="7" t="s">
        <v>16</v>
      </c>
      <c r="B9" s="7" t="s">
        <v>18</v>
      </c>
      <c r="C9" s="14">
        <v>41703</v>
      </c>
      <c r="D9" s="8">
        <v>655827.12</v>
      </c>
      <c r="E9" s="20">
        <f t="shared" si="0"/>
        <v>41699</v>
      </c>
      <c r="F9" t="str">
        <f t="shared" si="1"/>
        <v>ср</v>
      </c>
      <c r="G9" t="str">
        <f t="shared" si="2"/>
        <v>2 неделя</v>
      </c>
    </row>
    <row r="10" spans="1:10" x14ac:dyDescent="0.25">
      <c r="A10" s="7" t="s">
        <v>16</v>
      </c>
      <c r="B10" s="7" t="s">
        <v>18</v>
      </c>
      <c r="C10" s="14">
        <v>41704</v>
      </c>
      <c r="D10" s="8">
        <v>546491.58000000007</v>
      </c>
      <c r="E10" s="20">
        <f t="shared" si="0"/>
        <v>41699</v>
      </c>
      <c r="F10" t="str">
        <f t="shared" si="1"/>
        <v>чт</v>
      </c>
      <c r="G10" t="str">
        <f t="shared" si="2"/>
        <v>2 неделя</v>
      </c>
    </row>
    <row r="11" spans="1:10" x14ac:dyDescent="0.25">
      <c r="A11" s="7" t="s">
        <v>16</v>
      </c>
      <c r="B11" s="7" t="s">
        <v>18</v>
      </c>
      <c r="C11" s="14">
        <v>41705</v>
      </c>
      <c r="D11" s="8">
        <v>484241.75999999989</v>
      </c>
      <c r="E11" s="20">
        <f t="shared" si="0"/>
        <v>41699</v>
      </c>
      <c r="F11" t="str">
        <f t="shared" si="1"/>
        <v>пт</v>
      </c>
      <c r="G11" t="str">
        <f t="shared" si="2"/>
        <v>2 неделя</v>
      </c>
    </row>
    <row r="12" spans="1:10" x14ac:dyDescent="0.25">
      <c r="A12" s="7" t="s">
        <v>16</v>
      </c>
      <c r="B12" s="7" t="s">
        <v>18</v>
      </c>
      <c r="C12" s="14">
        <v>41706</v>
      </c>
      <c r="D12" s="8">
        <v>51013.260000000017</v>
      </c>
      <c r="E12" s="20">
        <f t="shared" si="0"/>
        <v>41699</v>
      </c>
      <c r="F12" t="str">
        <f t="shared" si="1"/>
        <v>сб</v>
      </c>
      <c r="G12" t="str">
        <f t="shared" si="2"/>
        <v>2 неделя</v>
      </c>
    </row>
    <row r="13" spans="1:10" x14ac:dyDescent="0.25">
      <c r="A13" s="7" t="s">
        <v>16</v>
      </c>
      <c r="B13" s="7" t="s">
        <v>18</v>
      </c>
      <c r="C13" s="14">
        <v>41708</v>
      </c>
      <c r="D13" s="8">
        <v>120157.86000000002</v>
      </c>
      <c r="E13" s="20">
        <f t="shared" si="0"/>
        <v>41699</v>
      </c>
      <c r="F13" t="str">
        <f t="shared" si="1"/>
        <v>пн</v>
      </c>
      <c r="G13" t="str">
        <f t="shared" si="2"/>
        <v>3 неделя</v>
      </c>
    </row>
    <row r="14" spans="1:10" x14ac:dyDescent="0.25">
      <c r="A14" s="7" t="s">
        <v>16</v>
      </c>
      <c r="B14" s="7" t="s">
        <v>18</v>
      </c>
      <c r="C14" s="14">
        <v>41709</v>
      </c>
      <c r="D14" s="8">
        <v>646187.34000000008</v>
      </c>
      <c r="E14" s="20">
        <f t="shared" si="0"/>
        <v>41699</v>
      </c>
      <c r="F14" t="str">
        <f t="shared" si="1"/>
        <v>вт</v>
      </c>
      <c r="G14" t="str">
        <f t="shared" si="2"/>
        <v>3 неделя</v>
      </c>
    </row>
    <row r="15" spans="1:10" x14ac:dyDescent="0.25">
      <c r="A15" s="7" t="s">
        <v>16</v>
      </c>
      <c r="B15" s="7" t="s">
        <v>18</v>
      </c>
      <c r="C15" s="14">
        <v>41710</v>
      </c>
      <c r="D15" s="8">
        <v>762630.41999999993</v>
      </c>
      <c r="E15" s="20">
        <f t="shared" si="0"/>
        <v>41699</v>
      </c>
      <c r="F15" t="str">
        <f t="shared" si="1"/>
        <v>ср</v>
      </c>
      <c r="G15" t="str">
        <f t="shared" si="2"/>
        <v>3 неделя</v>
      </c>
    </row>
    <row r="16" spans="1:10" x14ac:dyDescent="0.25">
      <c r="A16" s="7" t="s">
        <v>16</v>
      </c>
      <c r="B16" s="7" t="s">
        <v>18</v>
      </c>
      <c r="C16" s="14">
        <v>41711</v>
      </c>
      <c r="D16" s="8">
        <v>401932.5</v>
      </c>
      <c r="E16" s="20">
        <f t="shared" si="0"/>
        <v>41699</v>
      </c>
      <c r="F16" t="str">
        <f t="shared" si="1"/>
        <v>чт</v>
      </c>
      <c r="G16" t="str">
        <f t="shared" si="2"/>
        <v>3 неделя</v>
      </c>
    </row>
    <row r="17" spans="1:7" x14ac:dyDescent="0.25">
      <c r="A17" s="7" t="s">
        <v>16</v>
      </c>
      <c r="B17" s="9" t="s">
        <v>19</v>
      </c>
      <c r="C17" s="15">
        <v>41699</v>
      </c>
      <c r="D17" s="10">
        <v>171932.03999999998</v>
      </c>
      <c r="E17" s="20">
        <f t="shared" si="0"/>
        <v>41699</v>
      </c>
      <c r="F17" t="str">
        <f t="shared" si="1"/>
        <v>сб</v>
      </c>
      <c r="G17" t="str">
        <f t="shared" si="2"/>
        <v>1 неделя</v>
      </c>
    </row>
    <row r="18" spans="1:7" x14ac:dyDescent="0.25">
      <c r="A18" s="7" t="s">
        <v>16</v>
      </c>
      <c r="B18" s="9" t="s">
        <v>19</v>
      </c>
      <c r="C18" s="15">
        <v>41701</v>
      </c>
      <c r="D18" s="10">
        <v>820774.78</v>
      </c>
      <c r="E18" s="20">
        <f t="shared" si="0"/>
        <v>41699</v>
      </c>
      <c r="F18" t="str">
        <f t="shared" si="1"/>
        <v>пн</v>
      </c>
      <c r="G18" t="str">
        <f t="shared" si="2"/>
        <v>2 неделя</v>
      </c>
    </row>
    <row r="19" spans="1:7" x14ac:dyDescent="0.25">
      <c r="A19" s="7" t="s">
        <v>16</v>
      </c>
      <c r="B19" s="9" t="s">
        <v>19</v>
      </c>
      <c r="C19" s="15">
        <v>41702</v>
      </c>
      <c r="D19" s="10">
        <v>720027.83999999985</v>
      </c>
      <c r="E19" s="20">
        <f t="shared" si="0"/>
        <v>41699</v>
      </c>
      <c r="F19" t="str">
        <f t="shared" si="1"/>
        <v>вт</v>
      </c>
      <c r="G19" t="str">
        <f t="shared" si="2"/>
        <v>2 неделя</v>
      </c>
    </row>
    <row r="20" spans="1:7" x14ac:dyDescent="0.25">
      <c r="A20" s="7" t="s">
        <v>16</v>
      </c>
      <c r="B20" s="9" t="s">
        <v>19</v>
      </c>
      <c r="C20" s="15">
        <v>41703</v>
      </c>
      <c r="D20" s="10">
        <v>744398.5199999999</v>
      </c>
      <c r="E20" s="20">
        <f t="shared" si="0"/>
        <v>41699</v>
      </c>
      <c r="F20" t="str">
        <f t="shared" si="1"/>
        <v>ср</v>
      </c>
      <c r="G20" t="str">
        <f t="shared" si="2"/>
        <v>2 неделя</v>
      </c>
    </row>
    <row r="21" spans="1:7" x14ac:dyDescent="0.25">
      <c r="A21" s="7" t="s">
        <v>16</v>
      </c>
      <c r="B21" s="9" t="s">
        <v>19</v>
      </c>
      <c r="C21" s="15">
        <v>41704</v>
      </c>
      <c r="D21" s="10">
        <v>737600.45999999973</v>
      </c>
      <c r="E21" s="20">
        <f t="shared" si="0"/>
        <v>41699</v>
      </c>
      <c r="F21" t="str">
        <f t="shared" si="1"/>
        <v>чт</v>
      </c>
      <c r="G21" t="str">
        <f t="shared" si="2"/>
        <v>2 неделя</v>
      </c>
    </row>
    <row r="22" spans="1:7" x14ac:dyDescent="0.25">
      <c r="A22" s="7" t="s">
        <v>16</v>
      </c>
      <c r="B22" s="9" t="s">
        <v>19</v>
      </c>
      <c r="C22" s="15">
        <v>41705</v>
      </c>
      <c r="D22" s="10">
        <v>465081.36000000016</v>
      </c>
      <c r="E22" s="20">
        <f t="shared" si="0"/>
        <v>41699</v>
      </c>
      <c r="F22" t="str">
        <f t="shared" si="1"/>
        <v>пт</v>
      </c>
      <c r="G22" t="str">
        <f t="shared" si="2"/>
        <v>2 неделя</v>
      </c>
    </row>
    <row r="23" spans="1:7" x14ac:dyDescent="0.25">
      <c r="A23" s="7" t="s">
        <v>16</v>
      </c>
      <c r="B23" s="9" t="s">
        <v>19</v>
      </c>
      <c r="C23" s="15">
        <v>41706</v>
      </c>
      <c r="D23" s="10">
        <v>90972</v>
      </c>
      <c r="E23" s="20">
        <f t="shared" si="0"/>
        <v>41699</v>
      </c>
      <c r="F23" t="str">
        <f t="shared" si="1"/>
        <v>сб</v>
      </c>
      <c r="G23" t="str">
        <f t="shared" si="2"/>
        <v>2 неделя</v>
      </c>
    </row>
    <row r="24" spans="1:7" x14ac:dyDescent="0.25">
      <c r="A24" s="7" t="s">
        <v>16</v>
      </c>
      <c r="B24" s="9" t="s">
        <v>19</v>
      </c>
      <c r="C24" s="15">
        <v>41708</v>
      </c>
      <c r="D24" s="10">
        <v>268767.96000000002</v>
      </c>
      <c r="E24" s="20">
        <f t="shared" si="0"/>
        <v>41699</v>
      </c>
      <c r="F24" t="str">
        <f t="shared" si="1"/>
        <v>пн</v>
      </c>
      <c r="G24" t="str">
        <f t="shared" si="2"/>
        <v>3 неделя</v>
      </c>
    </row>
    <row r="25" spans="1:7" x14ac:dyDescent="0.25">
      <c r="A25" s="7" t="s">
        <v>16</v>
      </c>
      <c r="B25" s="7" t="s">
        <v>18</v>
      </c>
      <c r="C25" s="15">
        <v>41730</v>
      </c>
      <c r="D25" s="10">
        <v>1011238.9199999996</v>
      </c>
      <c r="E25" s="20">
        <f t="shared" si="0"/>
        <v>41730</v>
      </c>
      <c r="F25" t="str">
        <f t="shared" si="1"/>
        <v>вт</v>
      </c>
      <c r="G25" t="str">
        <f t="shared" si="2"/>
        <v>1 неделя</v>
      </c>
    </row>
    <row r="26" spans="1:7" x14ac:dyDescent="0.25">
      <c r="A26" s="7" t="s">
        <v>16</v>
      </c>
      <c r="B26" s="7" t="s">
        <v>18</v>
      </c>
      <c r="C26" s="15">
        <v>41731</v>
      </c>
      <c r="D26" s="10">
        <v>1036315.62</v>
      </c>
      <c r="E26" s="20">
        <f t="shared" si="0"/>
        <v>41730</v>
      </c>
      <c r="F26" t="str">
        <f t="shared" si="1"/>
        <v>ср</v>
      </c>
      <c r="G26" t="str">
        <f t="shared" si="2"/>
        <v>1 неделя</v>
      </c>
    </row>
    <row r="27" spans="1:7" x14ac:dyDescent="0.25">
      <c r="A27" s="7" t="s">
        <v>16</v>
      </c>
      <c r="B27" s="7" t="s">
        <v>18</v>
      </c>
      <c r="C27" s="15">
        <v>41739</v>
      </c>
      <c r="D27" s="10">
        <v>610978.9800000001</v>
      </c>
      <c r="E27" s="20">
        <f t="shared" si="0"/>
        <v>41730</v>
      </c>
      <c r="F27" t="str">
        <f t="shared" si="1"/>
        <v>чт</v>
      </c>
      <c r="G27" t="str">
        <f t="shared" si="2"/>
        <v>2 неделя</v>
      </c>
    </row>
    <row r="28" spans="1:7" x14ac:dyDescent="0.25">
      <c r="A28" s="7" t="s">
        <v>16</v>
      </c>
      <c r="B28" s="7" t="s">
        <v>20</v>
      </c>
      <c r="C28" s="14">
        <v>41703</v>
      </c>
      <c r="D28" s="8">
        <v>613.79999999999995</v>
      </c>
      <c r="E28" s="20">
        <f t="shared" si="0"/>
        <v>41699</v>
      </c>
      <c r="F28" t="str">
        <f t="shared" si="1"/>
        <v>ср</v>
      </c>
      <c r="G28" t="str">
        <f t="shared" si="2"/>
        <v>2 неделя</v>
      </c>
    </row>
    <row r="29" spans="1:7" x14ac:dyDescent="0.25">
      <c r="A29" s="7" t="s">
        <v>16</v>
      </c>
      <c r="B29" s="7" t="s">
        <v>20</v>
      </c>
      <c r="C29" s="14">
        <v>41704</v>
      </c>
      <c r="D29" s="8">
        <v>1202.28</v>
      </c>
      <c r="E29" s="20">
        <f t="shared" si="0"/>
        <v>41699</v>
      </c>
      <c r="F29" t="str">
        <f t="shared" si="1"/>
        <v>чт</v>
      </c>
      <c r="G29" t="str">
        <f t="shared" si="2"/>
        <v>2 неделя</v>
      </c>
    </row>
    <row r="30" spans="1:7" x14ac:dyDescent="0.25">
      <c r="A30" s="7" t="s">
        <v>16</v>
      </c>
      <c r="B30" s="7" t="s">
        <v>20</v>
      </c>
      <c r="C30" s="14">
        <v>41709</v>
      </c>
      <c r="D30" s="8">
        <v>601.14</v>
      </c>
      <c r="E30" s="20">
        <f t="shared" si="0"/>
        <v>41699</v>
      </c>
      <c r="F30" t="str">
        <f t="shared" si="1"/>
        <v>вт</v>
      </c>
      <c r="G30" t="str">
        <f t="shared" si="2"/>
        <v>3 неделя</v>
      </c>
    </row>
    <row r="31" spans="1:7" x14ac:dyDescent="0.25">
      <c r="A31" s="7" t="s">
        <v>16</v>
      </c>
      <c r="B31" s="7" t="s">
        <v>21</v>
      </c>
      <c r="C31" s="14">
        <v>41699</v>
      </c>
      <c r="D31" s="8">
        <v>893.33999999999992</v>
      </c>
      <c r="E31" s="20">
        <f t="shared" si="0"/>
        <v>41699</v>
      </c>
      <c r="F31" t="str">
        <f t="shared" si="1"/>
        <v>сб</v>
      </c>
      <c r="G31" t="str">
        <f t="shared" si="2"/>
        <v>1 неделя</v>
      </c>
    </row>
    <row r="32" spans="1:7" x14ac:dyDescent="0.25">
      <c r="A32" s="7" t="s">
        <v>16</v>
      </c>
      <c r="B32" s="7" t="s">
        <v>21</v>
      </c>
      <c r="C32" s="14">
        <v>41701</v>
      </c>
      <c r="D32" s="8">
        <v>4627.08</v>
      </c>
      <c r="E32" s="20">
        <f t="shared" si="0"/>
        <v>41699</v>
      </c>
      <c r="F32" t="str">
        <f t="shared" si="1"/>
        <v>пн</v>
      </c>
      <c r="G32" t="str">
        <f t="shared" si="2"/>
        <v>2 неделя</v>
      </c>
    </row>
    <row r="33" spans="1:7" x14ac:dyDescent="0.25">
      <c r="A33" s="7" t="s">
        <v>16</v>
      </c>
      <c r="B33" s="7" t="s">
        <v>21</v>
      </c>
      <c r="C33" s="14">
        <v>41702</v>
      </c>
      <c r="D33" s="8">
        <v>4227.4800000000005</v>
      </c>
      <c r="E33" s="20">
        <f t="shared" si="0"/>
        <v>41699</v>
      </c>
      <c r="F33" t="str">
        <f t="shared" si="1"/>
        <v>вт</v>
      </c>
      <c r="G33" t="str">
        <f t="shared" si="2"/>
        <v>2 неделя</v>
      </c>
    </row>
    <row r="34" spans="1:7" x14ac:dyDescent="0.25">
      <c r="A34" s="7" t="s">
        <v>16</v>
      </c>
      <c r="B34" s="7" t="s">
        <v>21</v>
      </c>
      <c r="C34" s="14">
        <v>41703</v>
      </c>
      <c r="D34" s="8">
        <v>1810.92</v>
      </c>
      <c r="E34" s="20">
        <f t="shared" si="0"/>
        <v>41699</v>
      </c>
      <c r="F34" t="str">
        <f t="shared" si="1"/>
        <v>ср</v>
      </c>
      <c r="G34" t="str">
        <f t="shared" si="2"/>
        <v>2 неделя</v>
      </c>
    </row>
    <row r="35" spans="1:7" x14ac:dyDescent="0.25">
      <c r="A35" s="7" t="s">
        <v>16</v>
      </c>
      <c r="B35" s="7" t="s">
        <v>21</v>
      </c>
      <c r="C35" s="14">
        <v>41704</v>
      </c>
      <c r="D35" s="8">
        <v>1855.74</v>
      </c>
      <c r="E35" s="20">
        <f t="shared" si="0"/>
        <v>41699</v>
      </c>
      <c r="F35" t="str">
        <f t="shared" si="1"/>
        <v>чт</v>
      </c>
      <c r="G35" t="str">
        <f t="shared" si="2"/>
        <v>2 неделя</v>
      </c>
    </row>
    <row r="36" spans="1:7" x14ac:dyDescent="0.25">
      <c r="A36" s="7" t="s">
        <v>16</v>
      </c>
      <c r="B36" s="7" t="s">
        <v>21</v>
      </c>
      <c r="C36" s="14">
        <v>41705</v>
      </c>
      <c r="D36" s="8">
        <v>3341.64</v>
      </c>
      <c r="E36" s="20">
        <f t="shared" si="0"/>
        <v>41699</v>
      </c>
      <c r="F36" t="str">
        <f t="shared" si="1"/>
        <v>пт</v>
      </c>
      <c r="G36" t="str">
        <f t="shared" si="2"/>
        <v>2 неделя</v>
      </c>
    </row>
    <row r="37" spans="1:7" x14ac:dyDescent="0.25">
      <c r="A37" s="7" t="s">
        <v>16</v>
      </c>
      <c r="B37" s="7" t="s">
        <v>21</v>
      </c>
      <c r="C37" s="14">
        <v>41706</v>
      </c>
      <c r="D37" s="8">
        <v>629.94000000000005</v>
      </c>
      <c r="E37" s="20">
        <f t="shared" si="0"/>
        <v>41699</v>
      </c>
      <c r="F37" t="str">
        <f t="shared" si="1"/>
        <v>сб</v>
      </c>
      <c r="G37" t="str">
        <f t="shared" si="2"/>
        <v>2 неделя</v>
      </c>
    </row>
    <row r="38" spans="1:7" x14ac:dyDescent="0.25">
      <c r="A38" s="7" t="s">
        <v>16</v>
      </c>
      <c r="B38" s="7" t="s">
        <v>21</v>
      </c>
      <c r="C38" s="14">
        <v>41708</v>
      </c>
      <c r="D38" s="8">
        <v>42.540000000000006</v>
      </c>
      <c r="E38" s="20">
        <f t="shared" si="0"/>
        <v>41699</v>
      </c>
      <c r="F38" t="str">
        <f t="shared" si="1"/>
        <v>пн</v>
      </c>
      <c r="G38" t="str">
        <f t="shared" si="2"/>
        <v>3 неделя</v>
      </c>
    </row>
    <row r="39" spans="1:7" x14ac:dyDescent="0.25">
      <c r="A39" s="7" t="s">
        <v>16</v>
      </c>
      <c r="B39" s="7" t="s">
        <v>21</v>
      </c>
      <c r="C39" s="14">
        <v>41709</v>
      </c>
      <c r="D39" s="8">
        <v>1108.8600000000001</v>
      </c>
      <c r="E39" s="20">
        <f t="shared" si="0"/>
        <v>41699</v>
      </c>
      <c r="F39" t="str">
        <f t="shared" si="1"/>
        <v>вт</v>
      </c>
      <c r="G39" t="str">
        <f t="shared" si="2"/>
        <v>3 неделя</v>
      </c>
    </row>
    <row r="40" spans="1:7" x14ac:dyDescent="0.25">
      <c r="A40" s="7" t="s">
        <v>16</v>
      </c>
      <c r="B40" s="7" t="s">
        <v>21</v>
      </c>
      <c r="C40" s="14">
        <v>41710</v>
      </c>
      <c r="D40" s="8">
        <v>3046.1400000000003</v>
      </c>
      <c r="E40" s="20">
        <f t="shared" si="0"/>
        <v>41699</v>
      </c>
      <c r="F40" t="str">
        <f t="shared" si="1"/>
        <v>ср</v>
      </c>
      <c r="G40" t="str">
        <f t="shared" si="2"/>
        <v>3 неделя</v>
      </c>
    </row>
    <row r="41" spans="1:7" x14ac:dyDescent="0.25">
      <c r="A41" s="7" t="s">
        <v>16</v>
      </c>
      <c r="B41" s="7" t="s">
        <v>21</v>
      </c>
      <c r="C41" s="14">
        <v>41711</v>
      </c>
      <c r="D41" s="8">
        <v>872.63999999999987</v>
      </c>
      <c r="E41" s="20">
        <f t="shared" si="0"/>
        <v>41699</v>
      </c>
      <c r="F41" t="str">
        <f t="shared" si="1"/>
        <v>чт</v>
      </c>
      <c r="G41" t="str">
        <f t="shared" si="2"/>
        <v>3 неделя</v>
      </c>
    </row>
    <row r="42" spans="1:7" x14ac:dyDescent="0.25">
      <c r="A42" s="7" t="s">
        <v>22</v>
      </c>
      <c r="B42" s="11"/>
      <c r="C42" s="14">
        <v>41702</v>
      </c>
      <c r="D42" s="8">
        <v>3700.74</v>
      </c>
      <c r="E42" s="20">
        <f t="shared" si="0"/>
        <v>41699</v>
      </c>
      <c r="F42" t="str">
        <f t="shared" si="1"/>
        <v>вт</v>
      </c>
      <c r="G42" t="str">
        <f t="shared" si="2"/>
        <v>2 неделя</v>
      </c>
    </row>
    <row r="43" spans="1:7" x14ac:dyDescent="0.25">
      <c r="A43" s="7" t="s">
        <v>22</v>
      </c>
      <c r="B43" s="11"/>
      <c r="C43" s="14">
        <v>41703</v>
      </c>
      <c r="D43" s="8">
        <v>14900.18</v>
      </c>
      <c r="E43" s="20">
        <f t="shared" si="0"/>
        <v>41699</v>
      </c>
      <c r="F43" t="str">
        <f t="shared" si="1"/>
        <v>ср</v>
      </c>
      <c r="G43" t="str">
        <f t="shared" si="2"/>
        <v>2 неделя</v>
      </c>
    </row>
    <row r="44" spans="1:7" x14ac:dyDescent="0.25">
      <c r="A44" s="7" t="s">
        <v>22</v>
      </c>
      <c r="B44" s="11"/>
      <c r="C44" s="14">
        <v>41704</v>
      </c>
      <c r="D44" s="8">
        <v>1289.8399999999999</v>
      </c>
      <c r="E44" s="20">
        <f t="shared" si="0"/>
        <v>41699</v>
      </c>
      <c r="F44" t="str">
        <f t="shared" si="1"/>
        <v>чт</v>
      </c>
      <c r="G44" t="str">
        <f t="shared" si="2"/>
        <v>2 неделя</v>
      </c>
    </row>
    <row r="45" spans="1:7" x14ac:dyDescent="0.25">
      <c r="A45" s="7" t="s">
        <v>22</v>
      </c>
      <c r="B45" s="11"/>
      <c r="C45" s="14">
        <v>41705</v>
      </c>
      <c r="D45" s="8">
        <v>170.64000000000001</v>
      </c>
      <c r="E45" s="20">
        <f t="shared" si="0"/>
        <v>41699</v>
      </c>
      <c r="F45" t="str">
        <f t="shared" si="1"/>
        <v>пт</v>
      </c>
      <c r="G45" t="str">
        <f t="shared" si="2"/>
        <v>2 неделя</v>
      </c>
    </row>
    <row r="46" spans="1:7" x14ac:dyDescent="0.25">
      <c r="A46" s="7" t="s">
        <v>22</v>
      </c>
      <c r="B46" s="11"/>
      <c r="C46" s="14">
        <v>41710</v>
      </c>
      <c r="D46" s="8">
        <v>1434</v>
      </c>
      <c r="E46" s="20">
        <f t="shared" si="0"/>
        <v>41699</v>
      </c>
      <c r="F46" t="str">
        <f t="shared" si="1"/>
        <v>ср</v>
      </c>
      <c r="G46" t="str">
        <f t="shared" si="2"/>
        <v>3 неделя</v>
      </c>
    </row>
    <row r="47" spans="1:7" x14ac:dyDescent="0.25">
      <c r="A47" s="7" t="s">
        <v>22</v>
      </c>
      <c r="B47" s="7" t="s">
        <v>17</v>
      </c>
      <c r="C47" s="14">
        <v>41699</v>
      </c>
      <c r="D47" s="8">
        <v>228.83999999999997</v>
      </c>
      <c r="E47" s="20">
        <f t="shared" si="0"/>
        <v>41699</v>
      </c>
      <c r="F47" t="str">
        <f t="shared" si="1"/>
        <v>сб</v>
      </c>
      <c r="G47" t="str">
        <f t="shared" si="2"/>
        <v>1 неделя</v>
      </c>
    </row>
    <row r="48" spans="1:7" x14ac:dyDescent="0.25">
      <c r="A48" s="7" t="s">
        <v>22</v>
      </c>
      <c r="B48" s="7" t="s">
        <v>17</v>
      </c>
      <c r="C48" s="14">
        <v>41701</v>
      </c>
      <c r="D48" s="8">
        <v>570</v>
      </c>
      <c r="E48" s="20">
        <f t="shared" si="0"/>
        <v>41699</v>
      </c>
      <c r="F48" t="str">
        <f t="shared" si="1"/>
        <v>пн</v>
      </c>
      <c r="G48" t="str">
        <f t="shared" si="2"/>
        <v>2 неделя</v>
      </c>
    </row>
    <row r="49" spans="1:7" x14ac:dyDescent="0.25">
      <c r="A49" s="7" t="s">
        <v>22</v>
      </c>
      <c r="B49" s="7" t="s">
        <v>17</v>
      </c>
      <c r="C49" s="14">
        <v>41702</v>
      </c>
      <c r="D49" s="8">
        <v>673.74</v>
      </c>
      <c r="E49" s="20">
        <f t="shared" si="0"/>
        <v>41699</v>
      </c>
      <c r="F49" t="str">
        <f t="shared" si="1"/>
        <v>вт</v>
      </c>
      <c r="G49" t="str">
        <f t="shared" si="2"/>
        <v>2 неделя</v>
      </c>
    </row>
    <row r="50" spans="1:7" x14ac:dyDescent="0.25">
      <c r="A50" s="7" t="s">
        <v>22</v>
      </c>
      <c r="B50" s="7" t="s">
        <v>17</v>
      </c>
      <c r="C50" s="14">
        <v>41703</v>
      </c>
      <c r="D50" s="8">
        <v>688.31999999999994</v>
      </c>
      <c r="E50" s="20">
        <f t="shared" si="0"/>
        <v>41699</v>
      </c>
      <c r="F50" t="str">
        <f t="shared" si="1"/>
        <v>ср</v>
      </c>
      <c r="G50" t="str">
        <f t="shared" si="2"/>
        <v>2 неделя</v>
      </c>
    </row>
    <row r="51" spans="1:7" x14ac:dyDescent="0.25">
      <c r="A51" s="7" t="s">
        <v>22</v>
      </c>
      <c r="B51" s="7" t="s">
        <v>17</v>
      </c>
      <c r="C51" s="14">
        <v>41705</v>
      </c>
      <c r="D51" s="8">
        <v>1071.5999999999999</v>
      </c>
      <c r="E51" s="20">
        <f t="shared" si="0"/>
        <v>41699</v>
      </c>
      <c r="F51" t="str">
        <f t="shared" si="1"/>
        <v>пт</v>
      </c>
      <c r="G51" t="str">
        <f t="shared" si="2"/>
        <v>2 неделя</v>
      </c>
    </row>
    <row r="52" spans="1:7" x14ac:dyDescent="0.25">
      <c r="A52" s="7" t="s">
        <v>22</v>
      </c>
      <c r="B52" s="7" t="s">
        <v>17</v>
      </c>
      <c r="C52" s="14">
        <v>41709</v>
      </c>
      <c r="D52" s="8">
        <v>855</v>
      </c>
      <c r="E52" s="20">
        <f t="shared" si="0"/>
        <v>41699</v>
      </c>
      <c r="F52" t="str">
        <f t="shared" si="1"/>
        <v>вт</v>
      </c>
      <c r="G52" t="str">
        <f t="shared" si="2"/>
        <v>3 неделя</v>
      </c>
    </row>
    <row r="53" spans="1:7" x14ac:dyDescent="0.25">
      <c r="A53" s="7" t="s">
        <v>22</v>
      </c>
      <c r="B53" s="7" t="s">
        <v>17</v>
      </c>
      <c r="C53" s="14">
        <v>41710</v>
      </c>
      <c r="D53" s="8">
        <v>57</v>
      </c>
      <c r="E53" s="20">
        <f t="shared" si="0"/>
        <v>41699</v>
      </c>
      <c r="F53" t="str">
        <f t="shared" si="1"/>
        <v>ср</v>
      </c>
      <c r="G53" t="str">
        <f t="shared" si="2"/>
        <v>3 неделя</v>
      </c>
    </row>
    <row r="54" spans="1:7" x14ac:dyDescent="0.25">
      <c r="A54" s="7" t="s">
        <v>22</v>
      </c>
      <c r="B54" s="7" t="s">
        <v>23</v>
      </c>
      <c r="C54" s="14">
        <v>41699</v>
      </c>
      <c r="D54" s="8">
        <v>9261.36</v>
      </c>
      <c r="E54" s="20">
        <f t="shared" si="0"/>
        <v>41699</v>
      </c>
      <c r="F54" t="str">
        <f t="shared" si="1"/>
        <v>сб</v>
      </c>
      <c r="G54" t="str">
        <f t="shared" si="2"/>
        <v>1 неделя</v>
      </c>
    </row>
    <row r="55" spans="1:7" x14ac:dyDescent="0.25">
      <c r="A55" s="7" t="s">
        <v>22</v>
      </c>
      <c r="B55" s="7" t="s">
        <v>23</v>
      </c>
      <c r="C55" s="14">
        <v>41701</v>
      </c>
      <c r="D55" s="8">
        <v>87825.180000000022</v>
      </c>
      <c r="E55" s="20">
        <f t="shared" si="0"/>
        <v>41699</v>
      </c>
      <c r="F55" t="str">
        <f t="shared" si="1"/>
        <v>пн</v>
      </c>
      <c r="G55" t="str">
        <f t="shared" si="2"/>
        <v>2 неделя</v>
      </c>
    </row>
    <row r="56" spans="1:7" x14ac:dyDescent="0.25">
      <c r="A56" s="7" t="s">
        <v>22</v>
      </c>
      <c r="B56" s="7" t="s">
        <v>23</v>
      </c>
      <c r="C56" s="14">
        <v>41702</v>
      </c>
      <c r="D56" s="8">
        <v>72795.72</v>
      </c>
      <c r="E56" s="20">
        <f t="shared" si="0"/>
        <v>41699</v>
      </c>
      <c r="F56" t="str">
        <f t="shared" si="1"/>
        <v>вт</v>
      </c>
      <c r="G56" t="str">
        <f t="shared" si="2"/>
        <v>2 неделя</v>
      </c>
    </row>
    <row r="57" spans="1:7" x14ac:dyDescent="0.25">
      <c r="A57" s="7" t="s">
        <v>22</v>
      </c>
      <c r="B57" s="7" t="s">
        <v>23</v>
      </c>
      <c r="C57" s="14">
        <v>41703</v>
      </c>
      <c r="D57" s="8">
        <v>85975.200000000012</v>
      </c>
      <c r="E57" s="20">
        <f t="shared" si="0"/>
        <v>41699</v>
      </c>
      <c r="F57" t="str">
        <f t="shared" si="1"/>
        <v>ср</v>
      </c>
      <c r="G57" t="str">
        <f t="shared" si="2"/>
        <v>2 неделя</v>
      </c>
    </row>
    <row r="58" spans="1:7" x14ac:dyDescent="0.25">
      <c r="A58" s="7" t="s">
        <v>22</v>
      </c>
      <c r="B58" s="7" t="s">
        <v>23</v>
      </c>
      <c r="C58" s="14">
        <v>41704</v>
      </c>
      <c r="D58" s="8">
        <v>69211.139999999985</v>
      </c>
      <c r="E58" s="20">
        <f t="shared" si="0"/>
        <v>41699</v>
      </c>
      <c r="F58" t="str">
        <f t="shared" si="1"/>
        <v>чт</v>
      </c>
      <c r="G58" t="str">
        <f t="shared" si="2"/>
        <v>2 неделя</v>
      </c>
    </row>
    <row r="59" spans="1:7" x14ac:dyDescent="0.25">
      <c r="A59" s="7" t="s">
        <v>22</v>
      </c>
      <c r="B59" s="7" t="s">
        <v>23</v>
      </c>
      <c r="C59" s="14">
        <v>41705</v>
      </c>
      <c r="D59" s="8">
        <v>74525.87999999999</v>
      </c>
      <c r="E59" s="20">
        <f t="shared" si="0"/>
        <v>41699</v>
      </c>
      <c r="F59" t="str">
        <f t="shared" si="1"/>
        <v>пт</v>
      </c>
      <c r="G59" t="str">
        <f t="shared" si="2"/>
        <v>2 неделя</v>
      </c>
    </row>
    <row r="60" spans="1:7" x14ac:dyDescent="0.25">
      <c r="A60" s="7" t="s">
        <v>22</v>
      </c>
      <c r="B60" s="7" t="s">
        <v>23</v>
      </c>
      <c r="C60" s="14">
        <v>41706</v>
      </c>
      <c r="D60" s="8">
        <v>6653.22</v>
      </c>
      <c r="E60" s="20">
        <f t="shared" si="0"/>
        <v>41699</v>
      </c>
      <c r="F60" t="str">
        <f t="shared" si="1"/>
        <v>сб</v>
      </c>
      <c r="G60" t="str">
        <f t="shared" si="2"/>
        <v>2 неделя</v>
      </c>
    </row>
    <row r="61" spans="1:7" x14ac:dyDescent="0.25">
      <c r="A61" s="7" t="s">
        <v>22</v>
      </c>
      <c r="B61" s="7" t="s">
        <v>23</v>
      </c>
      <c r="C61" s="14">
        <v>41708</v>
      </c>
      <c r="D61" s="8">
        <v>27967.499999999996</v>
      </c>
      <c r="E61" s="20">
        <f t="shared" si="0"/>
        <v>41699</v>
      </c>
      <c r="F61" t="str">
        <f t="shared" si="1"/>
        <v>пн</v>
      </c>
      <c r="G61" t="str">
        <f t="shared" si="2"/>
        <v>3 неделя</v>
      </c>
    </row>
    <row r="62" spans="1:7" x14ac:dyDescent="0.25">
      <c r="A62" s="7" t="s">
        <v>22</v>
      </c>
      <c r="B62" s="7" t="s">
        <v>23</v>
      </c>
      <c r="C62" s="14">
        <v>41709</v>
      </c>
      <c r="D62" s="8">
        <v>77947.37999999999</v>
      </c>
      <c r="E62" s="20">
        <f t="shared" si="0"/>
        <v>41699</v>
      </c>
      <c r="F62" t="str">
        <f t="shared" si="1"/>
        <v>вт</v>
      </c>
      <c r="G62" t="str">
        <f t="shared" si="2"/>
        <v>3 неделя</v>
      </c>
    </row>
    <row r="63" spans="1:7" x14ac:dyDescent="0.25">
      <c r="A63" s="7" t="s">
        <v>22</v>
      </c>
      <c r="B63" s="7" t="s">
        <v>23</v>
      </c>
      <c r="C63" s="14">
        <v>41710</v>
      </c>
      <c r="D63" s="8">
        <v>233480.09999999998</v>
      </c>
      <c r="E63" s="20">
        <f t="shared" si="0"/>
        <v>41699</v>
      </c>
      <c r="F63" t="str">
        <f t="shared" si="1"/>
        <v>ср</v>
      </c>
      <c r="G63" t="str">
        <f t="shared" si="2"/>
        <v>3 неделя</v>
      </c>
    </row>
    <row r="64" spans="1:7" x14ac:dyDescent="0.25">
      <c r="A64" s="7" t="s">
        <v>22</v>
      </c>
      <c r="B64" s="7" t="s">
        <v>23</v>
      </c>
      <c r="C64" s="14">
        <v>41711</v>
      </c>
      <c r="D64" s="8">
        <v>43529.039999999994</v>
      </c>
      <c r="E64" s="20">
        <f t="shared" si="0"/>
        <v>41699</v>
      </c>
      <c r="F64" t="str">
        <f t="shared" si="1"/>
        <v>чт</v>
      </c>
      <c r="G64" t="str">
        <f t="shared" si="2"/>
        <v>3 неделя</v>
      </c>
    </row>
    <row r="65" spans="1:7" x14ac:dyDescent="0.25">
      <c r="A65" s="7" t="s">
        <v>22</v>
      </c>
      <c r="B65" s="7" t="s">
        <v>24</v>
      </c>
      <c r="C65" s="14">
        <v>41699</v>
      </c>
      <c r="D65" s="8">
        <v>97676.040000000008</v>
      </c>
      <c r="E65" s="20">
        <f t="shared" si="0"/>
        <v>41699</v>
      </c>
      <c r="F65" t="str">
        <f t="shared" si="1"/>
        <v>сб</v>
      </c>
      <c r="G65" t="str">
        <f t="shared" si="2"/>
        <v>1 неделя</v>
      </c>
    </row>
    <row r="66" spans="1:7" x14ac:dyDescent="0.25">
      <c r="A66" s="7" t="s">
        <v>22</v>
      </c>
      <c r="B66" s="7" t="s">
        <v>24</v>
      </c>
      <c r="C66" s="14">
        <v>41701</v>
      </c>
      <c r="D66" s="8">
        <v>1039913.98</v>
      </c>
      <c r="E66" s="20">
        <f t="shared" si="0"/>
        <v>41699</v>
      </c>
      <c r="F66" t="str">
        <f t="shared" si="1"/>
        <v>пн</v>
      </c>
      <c r="G66" t="str">
        <f t="shared" si="2"/>
        <v>2 неделя</v>
      </c>
    </row>
    <row r="67" spans="1:7" x14ac:dyDescent="0.25">
      <c r="A67" s="7" t="s">
        <v>22</v>
      </c>
      <c r="B67" s="7" t="s">
        <v>24</v>
      </c>
      <c r="C67" s="14">
        <v>41702</v>
      </c>
      <c r="D67" s="8">
        <v>543513.41999999993</v>
      </c>
      <c r="E67" s="20">
        <f t="shared" ref="E67:E130" si="3">+C67-DAY(C67)+1</f>
        <v>41699</v>
      </c>
      <c r="F67" t="str">
        <f t="shared" ref="F67:F130" si="4">CHOOSE(WEEKDAY(C67,2),"пн","вт","ср","чт","пт","сб","вс")</f>
        <v>вт</v>
      </c>
      <c r="G67" t="str">
        <f t="shared" ref="G67:G130" si="5">CONCATENATE(WEEKNUM(C67)-WEEKNUM(DATE(YEAR(C67),MONTH(C67),1))+1," неделя")</f>
        <v>2 неделя</v>
      </c>
    </row>
    <row r="68" spans="1:7" x14ac:dyDescent="0.25">
      <c r="A68" s="7" t="s">
        <v>22</v>
      </c>
      <c r="B68" s="7" t="s">
        <v>24</v>
      </c>
      <c r="C68" s="14">
        <v>41703</v>
      </c>
      <c r="D68" s="8">
        <v>447767.16000000003</v>
      </c>
      <c r="E68" s="20">
        <f t="shared" si="3"/>
        <v>41699</v>
      </c>
      <c r="F68" t="str">
        <f t="shared" si="4"/>
        <v>ср</v>
      </c>
      <c r="G68" t="str">
        <f t="shared" si="5"/>
        <v>2 неделя</v>
      </c>
    </row>
    <row r="69" spans="1:7" x14ac:dyDescent="0.25">
      <c r="A69" s="7" t="s">
        <v>22</v>
      </c>
      <c r="B69" s="7" t="s">
        <v>24</v>
      </c>
      <c r="C69" s="14">
        <v>41704</v>
      </c>
      <c r="D69" s="8">
        <v>181939.97999999998</v>
      </c>
      <c r="E69" s="20">
        <f t="shared" si="3"/>
        <v>41699</v>
      </c>
      <c r="F69" t="str">
        <f t="shared" si="4"/>
        <v>чт</v>
      </c>
      <c r="G69" t="str">
        <f t="shared" si="5"/>
        <v>2 неделя</v>
      </c>
    </row>
    <row r="70" spans="1:7" x14ac:dyDescent="0.25">
      <c r="A70" s="7" t="s">
        <v>22</v>
      </c>
      <c r="B70" s="7" t="s">
        <v>24</v>
      </c>
      <c r="C70" s="14">
        <v>41705</v>
      </c>
      <c r="D70" s="8">
        <v>365885.4</v>
      </c>
      <c r="E70" s="20">
        <f t="shared" si="3"/>
        <v>41699</v>
      </c>
      <c r="F70" t="str">
        <f t="shared" si="4"/>
        <v>пт</v>
      </c>
      <c r="G70" t="str">
        <f t="shared" si="5"/>
        <v>2 неделя</v>
      </c>
    </row>
    <row r="71" spans="1:7" x14ac:dyDescent="0.25">
      <c r="A71" s="7" t="s">
        <v>22</v>
      </c>
      <c r="B71" s="7" t="s">
        <v>24</v>
      </c>
      <c r="C71" s="14">
        <v>41706</v>
      </c>
      <c r="D71" s="8">
        <v>39156.959999999999</v>
      </c>
      <c r="E71" s="20">
        <f t="shared" si="3"/>
        <v>41699</v>
      </c>
      <c r="F71" t="str">
        <f t="shared" si="4"/>
        <v>сб</v>
      </c>
      <c r="G71" t="str">
        <f t="shared" si="5"/>
        <v>2 неделя</v>
      </c>
    </row>
    <row r="72" spans="1:7" x14ac:dyDescent="0.25">
      <c r="A72" s="7" t="s">
        <v>22</v>
      </c>
      <c r="B72" s="7" t="s">
        <v>24</v>
      </c>
      <c r="C72" s="14">
        <v>41708</v>
      </c>
      <c r="D72" s="8">
        <v>98093.51999999999</v>
      </c>
      <c r="E72" s="20">
        <f t="shared" si="3"/>
        <v>41699</v>
      </c>
      <c r="F72" t="str">
        <f t="shared" si="4"/>
        <v>пн</v>
      </c>
      <c r="G72" t="str">
        <f t="shared" si="5"/>
        <v>3 неделя</v>
      </c>
    </row>
    <row r="73" spans="1:7" x14ac:dyDescent="0.25">
      <c r="A73" s="7" t="s">
        <v>22</v>
      </c>
      <c r="B73" s="7" t="s">
        <v>24</v>
      </c>
      <c r="C73" s="14">
        <v>41709</v>
      </c>
      <c r="D73" s="8">
        <v>355775.16000000009</v>
      </c>
      <c r="E73" s="20">
        <f t="shared" si="3"/>
        <v>41699</v>
      </c>
      <c r="F73" t="str">
        <f t="shared" si="4"/>
        <v>вт</v>
      </c>
      <c r="G73" t="str">
        <f t="shared" si="5"/>
        <v>3 неделя</v>
      </c>
    </row>
    <row r="74" spans="1:7" x14ac:dyDescent="0.25">
      <c r="A74" s="7" t="s">
        <v>22</v>
      </c>
      <c r="B74" s="7" t="s">
        <v>24</v>
      </c>
      <c r="C74" s="14">
        <v>41710</v>
      </c>
      <c r="D74" s="8">
        <v>377618.15999999992</v>
      </c>
      <c r="E74" s="20">
        <f t="shared" si="3"/>
        <v>41699</v>
      </c>
      <c r="F74" t="str">
        <f t="shared" si="4"/>
        <v>ср</v>
      </c>
      <c r="G74" t="str">
        <f t="shared" si="5"/>
        <v>3 неделя</v>
      </c>
    </row>
    <row r="75" spans="1:7" x14ac:dyDescent="0.25">
      <c r="A75" s="7" t="s">
        <v>22</v>
      </c>
      <c r="B75" s="7" t="s">
        <v>24</v>
      </c>
      <c r="C75" s="14">
        <v>41711</v>
      </c>
      <c r="D75" s="8">
        <v>140439.11999999997</v>
      </c>
      <c r="E75" s="20">
        <f t="shared" si="3"/>
        <v>41699</v>
      </c>
      <c r="F75" t="str">
        <f t="shared" si="4"/>
        <v>чт</v>
      </c>
      <c r="G75" t="str">
        <f t="shared" si="5"/>
        <v>3 неделя</v>
      </c>
    </row>
    <row r="76" spans="1:7" x14ac:dyDescent="0.25">
      <c r="A76" s="7" t="s">
        <v>22</v>
      </c>
      <c r="B76" s="7" t="s">
        <v>25</v>
      </c>
      <c r="C76" s="14">
        <v>41701</v>
      </c>
      <c r="D76" s="8">
        <v>553.02</v>
      </c>
      <c r="E76" s="20">
        <f t="shared" si="3"/>
        <v>41699</v>
      </c>
      <c r="F76" t="str">
        <f t="shared" si="4"/>
        <v>пн</v>
      </c>
      <c r="G76" t="str">
        <f t="shared" si="5"/>
        <v>2 неделя</v>
      </c>
    </row>
    <row r="77" spans="1:7" x14ac:dyDescent="0.25">
      <c r="A77" s="7" t="s">
        <v>22</v>
      </c>
      <c r="B77" s="7" t="s">
        <v>25</v>
      </c>
      <c r="C77" s="14">
        <v>41710</v>
      </c>
      <c r="D77" s="8">
        <v>553.02</v>
      </c>
      <c r="E77" s="20">
        <f t="shared" si="3"/>
        <v>41699</v>
      </c>
      <c r="F77" t="str">
        <f t="shared" si="4"/>
        <v>ср</v>
      </c>
      <c r="G77" t="str">
        <f t="shared" si="5"/>
        <v>3 неделя</v>
      </c>
    </row>
    <row r="78" spans="1:7" x14ac:dyDescent="0.25">
      <c r="A78" s="7" t="s">
        <v>22</v>
      </c>
      <c r="B78" s="7" t="s">
        <v>22</v>
      </c>
      <c r="C78" s="14">
        <v>41699</v>
      </c>
      <c r="D78" s="8">
        <v>1284965.5799999998</v>
      </c>
      <c r="E78" s="20">
        <f t="shared" si="3"/>
        <v>41699</v>
      </c>
      <c r="F78" t="str">
        <f t="shared" si="4"/>
        <v>сб</v>
      </c>
      <c r="G78" t="str">
        <f t="shared" si="5"/>
        <v>1 неделя</v>
      </c>
    </row>
    <row r="79" spans="1:7" x14ac:dyDescent="0.25">
      <c r="A79" s="7" t="s">
        <v>22</v>
      </c>
      <c r="B79" s="7" t="s">
        <v>22</v>
      </c>
      <c r="C79" s="14">
        <v>41701</v>
      </c>
      <c r="D79" s="8">
        <v>5467784.7399999993</v>
      </c>
      <c r="E79" s="20">
        <f t="shared" si="3"/>
        <v>41699</v>
      </c>
      <c r="F79" t="str">
        <f t="shared" si="4"/>
        <v>пн</v>
      </c>
      <c r="G79" t="str">
        <f t="shared" si="5"/>
        <v>2 неделя</v>
      </c>
    </row>
    <row r="80" spans="1:7" x14ac:dyDescent="0.25">
      <c r="A80" s="7" t="s">
        <v>22</v>
      </c>
      <c r="B80" s="7" t="s">
        <v>22</v>
      </c>
      <c r="C80" s="14">
        <v>41702</v>
      </c>
      <c r="D80" s="8">
        <v>3680465.16</v>
      </c>
      <c r="E80" s="20">
        <f t="shared" si="3"/>
        <v>41699</v>
      </c>
      <c r="F80" t="str">
        <f t="shared" si="4"/>
        <v>вт</v>
      </c>
      <c r="G80" t="str">
        <f t="shared" si="5"/>
        <v>2 неделя</v>
      </c>
    </row>
    <row r="81" spans="1:7" x14ac:dyDescent="0.25">
      <c r="A81" s="7" t="s">
        <v>22</v>
      </c>
      <c r="B81" s="7" t="s">
        <v>22</v>
      </c>
      <c r="C81" s="14">
        <v>41703</v>
      </c>
      <c r="D81" s="8">
        <v>3257688.4799999981</v>
      </c>
      <c r="E81" s="20">
        <f t="shared" si="3"/>
        <v>41699</v>
      </c>
      <c r="F81" t="str">
        <f t="shared" si="4"/>
        <v>ср</v>
      </c>
      <c r="G81" t="str">
        <f t="shared" si="5"/>
        <v>2 неделя</v>
      </c>
    </row>
    <row r="82" spans="1:7" x14ac:dyDescent="0.25">
      <c r="A82" s="7" t="s">
        <v>22</v>
      </c>
      <c r="B82" s="7" t="s">
        <v>22</v>
      </c>
      <c r="C82" s="14">
        <v>41704</v>
      </c>
      <c r="D82" s="8">
        <v>3520619.9400000004</v>
      </c>
      <c r="E82" s="20">
        <f t="shared" si="3"/>
        <v>41699</v>
      </c>
      <c r="F82" t="str">
        <f t="shared" si="4"/>
        <v>чт</v>
      </c>
      <c r="G82" t="str">
        <f t="shared" si="5"/>
        <v>2 неделя</v>
      </c>
    </row>
    <row r="83" spans="1:7" x14ac:dyDescent="0.25">
      <c r="A83" s="7" t="s">
        <v>22</v>
      </c>
      <c r="B83" s="7" t="s">
        <v>22</v>
      </c>
      <c r="C83" s="14">
        <v>41705</v>
      </c>
      <c r="D83" s="8">
        <v>3729117</v>
      </c>
      <c r="E83" s="20">
        <f t="shared" si="3"/>
        <v>41699</v>
      </c>
      <c r="F83" t="str">
        <f t="shared" si="4"/>
        <v>пт</v>
      </c>
      <c r="G83" t="str">
        <f t="shared" si="5"/>
        <v>2 неделя</v>
      </c>
    </row>
    <row r="84" spans="1:7" x14ac:dyDescent="0.25">
      <c r="A84" s="7" t="s">
        <v>22</v>
      </c>
      <c r="B84" s="7" t="s">
        <v>22</v>
      </c>
      <c r="C84" s="14">
        <v>41706</v>
      </c>
      <c r="D84" s="8">
        <v>607518</v>
      </c>
      <c r="E84" s="20">
        <f t="shared" si="3"/>
        <v>41699</v>
      </c>
      <c r="F84" t="str">
        <f t="shared" si="4"/>
        <v>сб</v>
      </c>
      <c r="G84" t="str">
        <f t="shared" si="5"/>
        <v>2 неделя</v>
      </c>
    </row>
    <row r="85" spans="1:7" x14ac:dyDescent="0.25">
      <c r="A85" s="7" t="s">
        <v>22</v>
      </c>
      <c r="B85" s="7" t="s">
        <v>22</v>
      </c>
      <c r="C85" s="14">
        <v>41708</v>
      </c>
      <c r="D85" s="8">
        <v>1112001.4799999995</v>
      </c>
      <c r="E85" s="20">
        <f t="shared" si="3"/>
        <v>41699</v>
      </c>
      <c r="F85" t="str">
        <f t="shared" si="4"/>
        <v>пн</v>
      </c>
      <c r="G85" t="str">
        <f t="shared" si="5"/>
        <v>3 неделя</v>
      </c>
    </row>
    <row r="86" spans="1:7" x14ac:dyDescent="0.25">
      <c r="A86" s="7" t="s">
        <v>22</v>
      </c>
      <c r="B86" s="7" t="s">
        <v>22</v>
      </c>
      <c r="C86" s="14">
        <v>41709</v>
      </c>
      <c r="D86" s="8">
        <v>4873525.92</v>
      </c>
      <c r="E86" s="20">
        <f t="shared" si="3"/>
        <v>41699</v>
      </c>
      <c r="F86" t="str">
        <f t="shared" si="4"/>
        <v>вт</v>
      </c>
      <c r="G86" t="str">
        <f t="shared" si="5"/>
        <v>3 неделя</v>
      </c>
    </row>
    <row r="87" spans="1:7" x14ac:dyDescent="0.25">
      <c r="A87" s="7" t="s">
        <v>22</v>
      </c>
      <c r="B87" s="7" t="s">
        <v>22</v>
      </c>
      <c r="C87" s="14">
        <v>41710</v>
      </c>
      <c r="D87" s="8">
        <v>5174597.5799999991</v>
      </c>
      <c r="E87" s="20">
        <f t="shared" si="3"/>
        <v>41699</v>
      </c>
      <c r="F87" t="str">
        <f t="shared" si="4"/>
        <v>ср</v>
      </c>
      <c r="G87" t="str">
        <f t="shared" si="5"/>
        <v>3 неделя</v>
      </c>
    </row>
    <row r="88" spans="1:7" x14ac:dyDescent="0.25">
      <c r="A88" s="7" t="s">
        <v>22</v>
      </c>
      <c r="B88" s="7" t="s">
        <v>22</v>
      </c>
      <c r="C88" s="14">
        <v>41711</v>
      </c>
      <c r="D88" s="8">
        <v>3189694.9700000025</v>
      </c>
      <c r="E88" s="20">
        <f t="shared" si="3"/>
        <v>41699</v>
      </c>
      <c r="F88" t="str">
        <f t="shared" si="4"/>
        <v>чт</v>
      </c>
      <c r="G88" t="str">
        <f t="shared" si="5"/>
        <v>3 неделя</v>
      </c>
    </row>
    <row r="89" spans="1:7" x14ac:dyDescent="0.25">
      <c r="A89" s="7" t="s">
        <v>22</v>
      </c>
      <c r="B89" s="7" t="s">
        <v>21</v>
      </c>
      <c r="C89" s="14">
        <v>41699</v>
      </c>
      <c r="D89" s="8">
        <v>6431.76</v>
      </c>
      <c r="E89" s="20">
        <f t="shared" si="3"/>
        <v>41699</v>
      </c>
      <c r="F89" t="str">
        <f t="shared" si="4"/>
        <v>сб</v>
      </c>
      <c r="G89" t="str">
        <f t="shared" si="5"/>
        <v>1 неделя</v>
      </c>
    </row>
    <row r="90" spans="1:7" x14ac:dyDescent="0.25">
      <c r="A90" s="7" t="s">
        <v>22</v>
      </c>
      <c r="B90" s="7" t="s">
        <v>21</v>
      </c>
      <c r="C90" s="14">
        <v>41701</v>
      </c>
      <c r="D90" s="8">
        <v>16528.739999999998</v>
      </c>
      <c r="E90" s="20">
        <f t="shared" si="3"/>
        <v>41699</v>
      </c>
      <c r="F90" t="str">
        <f t="shared" si="4"/>
        <v>пн</v>
      </c>
      <c r="G90" t="str">
        <f t="shared" si="5"/>
        <v>2 неделя</v>
      </c>
    </row>
    <row r="91" spans="1:7" x14ac:dyDescent="0.25">
      <c r="A91" s="7" t="s">
        <v>22</v>
      </c>
      <c r="B91" s="7" t="s">
        <v>21</v>
      </c>
      <c r="C91" s="14">
        <v>41702</v>
      </c>
      <c r="D91" s="8">
        <v>21214.440000000002</v>
      </c>
      <c r="E91" s="20">
        <f t="shared" si="3"/>
        <v>41699</v>
      </c>
      <c r="F91" t="str">
        <f t="shared" si="4"/>
        <v>вт</v>
      </c>
      <c r="G91" t="str">
        <f t="shared" si="5"/>
        <v>2 неделя</v>
      </c>
    </row>
    <row r="92" spans="1:7" x14ac:dyDescent="0.25">
      <c r="A92" s="7" t="s">
        <v>22</v>
      </c>
      <c r="B92" s="7" t="s">
        <v>21</v>
      </c>
      <c r="C92" s="14">
        <v>41703</v>
      </c>
      <c r="D92" s="8">
        <v>11967.539999999999</v>
      </c>
      <c r="E92" s="20">
        <f t="shared" si="3"/>
        <v>41699</v>
      </c>
      <c r="F92" t="str">
        <f t="shared" si="4"/>
        <v>ср</v>
      </c>
      <c r="G92" t="str">
        <f t="shared" si="5"/>
        <v>2 неделя</v>
      </c>
    </row>
    <row r="93" spans="1:7" x14ac:dyDescent="0.25">
      <c r="A93" s="7" t="s">
        <v>22</v>
      </c>
      <c r="B93" s="7" t="s">
        <v>21</v>
      </c>
      <c r="C93" s="14">
        <v>41704</v>
      </c>
      <c r="D93" s="8">
        <v>10485.9</v>
      </c>
      <c r="E93" s="20">
        <f t="shared" si="3"/>
        <v>41699</v>
      </c>
      <c r="F93" t="str">
        <f t="shared" si="4"/>
        <v>чт</v>
      </c>
      <c r="G93" t="str">
        <f t="shared" si="5"/>
        <v>2 неделя</v>
      </c>
    </row>
    <row r="94" spans="1:7" x14ac:dyDescent="0.25">
      <c r="A94" s="7" t="s">
        <v>22</v>
      </c>
      <c r="B94" s="7" t="s">
        <v>21</v>
      </c>
      <c r="C94" s="14">
        <v>41705</v>
      </c>
      <c r="D94" s="8">
        <v>10809.779999999999</v>
      </c>
      <c r="E94" s="20">
        <f t="shared" si="3"/>
        <v>41699</v>
      </c>
      <c r="F94" t="str">
        <f t="shared" si="4"/>
        <v>пт</v>
      </c>
      <c r="G94" t="str">
        <f t="shared" si="5"/>
        <v>2 неделя</v>
      </c>
    </row>
    <row r="95" spans="1:7" x14ac:dyDescent="0.25">
      <c r="A95" s="7" t="s">
        <v>22</v>
      </c>
      <c r="B95" s="7" t="s">
        <v>21</v>
      </c>
      <c r="C95" s="14">
        <v>41706</v>
      </c>
      <c r="D95" s="8">
        <v>2111.2200000000003</v>
      </c>
      <c r="E95" s="20">
        <f t="shared" si="3"/>
        <v>41699</v>
      </c>
      <c r="F95" t="str">
        <f t="shared" si="4"/>
        <v>сб</v>
      </c>
      <c r="G95" t="str">
        <f t="shared" si="5"/>
        <v>2 неделя</v>
      </c>
    </row>
    <row r="96" spans="1:7" x14ac:dyDescent="0.25">
      <c r="A96" s="7" t="s">
        <v>22</v>
      </c>
      <c r="B96" s="7" t="s">
        <v>21</v>
      </c>
      <c r="C96" s="14">
        <v>41708</v>
      </c>
      <c r="D96" s="8">
        <v>1631.82</v>
      </c>
      <c r="E96" s="20">
        <f t="shared" si="3"/>
        <v>41699</v>
      </c>
      <c r="F96" t="str">
        <f t="shared" si="4"/>
        <v>пн</v>
      </c>
      <c r="G96" t="str">
        <f t="shared" si="5"/>
        <v>3 неделя</v>
      </c>
    </row>
    <row r="97" spans="1:7" x14ac:dyDescent="0.25">
      <c r="A97" s="7" t="s">
        <v>22</v>
      </c>
      <c r="B97" s="7" t="s">
        <v>21</v>
      </c>
      <c r="C97" s="14">
        <v>41709</v>
      </c>
      <c r="D97" s="8">
        <v>13509.06</v>
      </c>
      <c r="E97" s="20">
        <f t="shared" si="3"/>
        <v>41699</v>
      </c>
      <c r="F97" t="str">
        <f t="shared" si="4"/>
        <v>вт</v>
      </c>
      <c r="G97" t="str">
        <f t="shared" si="5"/>
        <v>3 неделя</v>
      </c>
    </row>
    <row r="98" spans="1:7" x14ac:dyDescent="0.25">
      <c r="A98" s="7" t="s">
        <v>22</v>
      </c>
      <c r="B98" s="7" t="s">
        <v>21</v>
      </c>
      <c r="C98" s="14">
        <v>41710</v>
      </c>
      <c r="D98" s="8">
        <v>3832.74</v>
      </c>
      <c r="E98" s="20">
        <f t="shared" si="3"/>
        <v>41699</v>
      </c>
      <c r="F98" t="str">
        <f t="shared" si="4"/>
        <v>ср</v>
      </c>
      <c r="G98" t="str">
        <f t="shared" si="5"/>
        <v>3 неделя</v>
      </c>
    </row>
    <row r="99" spans="1:7" x14ac:dyDescent="0.25">
      <c r="A99" s="7" t="s">
        <v>22</v>
      </c>
      <c r="B99" s="7" t="s">
        <v>21</v>
      </c>
      <c r="C99" s="14">
        <v>41711</v>
      </c>
      <c r="D99" s="8">
        <v>4421.82</v>
      </c>
      <c r="E99" s="20">
        <f t="shared" si="3"/>
        <v>41699</v>
      </c>
      <c r="F99" t="str">
        <f t="shared" si="4"/>
        <v>чт</v>
      </c>
      <c r="G99" t="str">
        <f t="shared" si="5"/>
        <v>3 неделя</v>
      </c>
    </row>
    <row r="100" spans="1:7" x14ac:dyDescent="0.25">
      <c r="A100" s="7" t="s">
        <v>22</v>
      </c>
      <c r="B100" s="7" t="s">
        <v>26</v>
      </c>
      <c r="C100" s="14">
        <v>41703</v>
      </c>
      <c r="D100" s="8">
        <v>40.08</v>
      </c>
      <c r="E100" s="20">
        <f t="shared" si="3"/>
        <v>41699</v>
      </c>
      <c r="F100" t="str">
        <f t="shared" si="4"/>
        <v>ср</v>
      </c>
      <c r="G100" t="str">
        <f t="shared" si="5"/>
        <v>2 неделя</v>
      </c>
    </row>
    <row r="101" spans="1:7" x14ac:dyDescent="0.25">
      <c r="A101" s="7" t="s">
        <v>27</v>
      </c>
      <c r="B101" s="7" t="s">
        <v>17</v>
      </c>
      <c r="C101" s="14">
        <v>41711</v>
      </c>
      <c r="D101" s="8">
        <v>60.24</v>
      </c>
      <c r="E101" s="20">
        <f t="shared" si="3"/>
        <v>41699</v>
      </c>
      <c r="F101" t="str">
        <f t="shared" si="4"/>
        <v>чт</v>
      </c>
      <c r="G101" t="str">
        <f t="shared" si="5"/>
        <v>3 неделя</v>
      </c>
    </row>
    <row r="102" spans="1:7" x14ac:dyDescent="0.25">
      <c r="A102" s="7" t="s">
        <v>27</v>
      </c>
      <c r="B102" s="7" t="s">
        <v>28</v>
      </c>
      <c r="C102" s="14">
        <v>41699</v>
      </c>
      <c r="D102" s="8">
        <v>23668.62</v>
      </c>
      <c r="E102" s="20">
        <f t="shared" si="3"/>
        <v>41699</v>
      </c>
      <c r="F102" t="str">
        <f t="shared" si="4"/>
        <v>сб</v>
      </c>
      <c r="G102" t="str">
        <f t="shared" si="5"/>
        <v>1 неделя</v>
      </c>
    </row>
    <row r="103" spans="1:7" x14ac:dyDescent="0.25">
      <c r="A103" s="7" t="s">
        <v>27</v>
      </c>
      <c r="B103" s="7" t="s">
        <v>28</v>
      </c>
      <c r="C103" s="14">
        <v>41701</v>
      </c>
      <c r="D103" s="8">
        <v>64168.38</v>
      </c>
      <c r="E103" s="20">
        <f t="shared" si="3"/>
        <v>41699</v>
      </c>
      <c r="F103" t="str">
        <f t="shared" si="4"/>
        <v>пн</v>
      </c>
      <c r="G103" t="str">
        <f t="shared" si="5"/>
        <v>2 неделя</v>
      </c>
    </row>
    <row r="104" spans="1:7" x14ac:dyDescent="0.25">
      <c r="A104" s="7" t="s">
        <v>27</v>
      </c>
      <c r="B104" s="7" t="s">
        <v>28</v>
      </c>
      <c r="C104" s="14">
        <v>41702</v>
      </c>
      <c r="D104" s="8">
        <v>80314.01999999999</v>
      </c>
      <c r="E104" s="20">
        <f t="shared" si="3"/>
        <v>41699</v>
      </c>
      <c r="F104" t="str">
        <f t="shared" si="4"/>
        <v>вт</v>
      </c>
      <c r="G104" t="str">
        <f t="shared" si="5"/>
        <v>2 неделя</v>
      </c>
    </row>
    <row r="105" spans="1:7" x14ac:dyDescent="0.25">
      <c r="A105" s="7" t="s">
        <v>27</v>
      </c>
      <c r="B105" s="7" t="s">
        <v>28</v>
      </c>
      <c r="C105" s="14">
        <v>41703</v>
      </c>
      <c r="D105" s="8">
        <v>43226.759999999995</v>
      </c>
      <c r="E105" s="20">
        <f t="shared" si="3"/>
        <v>41699</v>
      </c>
      <c r="F105" t="str">
        <f t="shared" si="4"/>
        <v>ср</v>
      </c>
      <c r="G105" t="str">
        <f t="shared" si="5"/>
        <v>2 неделя</v>
      </c>
    </row>
    <row r="106" spans="1:7" x14ac:dyDescent="0.25">
      <c r="A106" s="7" t="s">
        <v>27</v>
      </c>
      <c r="B106" s="7" t="s">
        <v>28</v>
      </c>
      <c r="C106" s="14">
        <v>41704</v>
      </c>
      <c r="D106" s="8">
        <v>48935.159999999996</v>
      </c>
      <c r="E106" s="20">
        <f t="shared" si="3"/>
        <v>41699</v>
      </c>
      <c r="F106" t="str">
        <f t="shared" si="4"/>
        <v>чт</v>
      </c>
      <c r="G106" t="str">
        <f t="shared" si="5"/>
        <v>2 неделя</v>
      </c>
    </row>
    <row r="107" spans="1:7" x14ac:dyDescent="0.25">
      <c r="A107" s="7" t="s">
        <v>27</v>
      </c>
      <c r="B107" s="7" t="s">
        <v>28</v>
      </c>
      <c r="C107" s="14">
        <v>41705</v>
      </c>
      <c r="D107" s="8">
        <v>48848.820000000007</v>
      </c>
      <c r="E107" s="20">
        <f t="shared" si="3"/>
        <v>41699</v>
      </c>
      <c r="F107" t="str">
        <f t="shared" si="4"/>
        <v>пт</v>
      </c>
      <c r="G107" t="str">
        <f t="shared" si="5"/>
        <v>2 неделя</v>
      </c>
    </row>
    <row r="108" spans="1:7" x14ac:dyDescent="0.25">
      <c r="A108" s="7" t="s">
        <v>27</v>
      </c>
      <c r="B108" s="7" t="s">
        <v>28</v>
      </c>
      <c r="C108" s="14">
        <v>41706</v>
      </c>
      <c r="D108" s="8">
        <v>13019.76</v>
      </c>
      <c r="E108" s="20">
        <f t="shared" si="3"/>
        <v>41699</v>
      </c>
      <c r="F108" t="str">
        <f t="shared" si="4"/>
        <v>сб</v>
      </c>
      <c r="G108" t="str">
        <f t="shared" si="5"/>
        <v>2 неделя</v>
      </c>
    </row>
    <row r="109" spans="1:7" x14ac:dyDescent="0.25">
      <c r="A109" s="7" t="s">
        <v>27</v>
      </c>
      <c r="B109" s="7" t="s">
        <v>28</v>
      </c>
      <c r="C109" s="14">
        <v>41708</v>
      </c>
      <c r="D109" s="8">
        <v>6859.86</v>
      </c>
      <c r="E109" s="20">
        <f t="shared" si="3"/>
        <v>41699</v>
      </c>
      <c r="F109" t="str">
        <f t="shared" si="4"/>
        <v>пн</v>
      </c>
      <c r="G109" t="str">
        <f t="shared" si="5"/>
        <v>3 неделя</v>
      </c>
    </row>
    <row r="110" spans="1:7" x14ac:dyDescent="0.25">
      <c r="A110" s="7" t="s">
        <v>27</v>
      </c>
      <c r="B110" s="7" t="s">
        <v>28</v>
      </c>
      <c r="C110" s="14">
        <v>41709</v>
      </c>
      <c r="D110" s="8">
        <v>85609.439999999988</v>
      </c>
      <c r="E110" s="20">
        <f t="shared" si="3"/>
        <v>41699</v>
      </c>
      <c r="F110" t="str">
        <f t="shared" si="4"/>
        <v>вт</v>
      </c>
      <c r="G110" t="str">
        <f t="shared" si="5"/>
        <v>3 неделя</v>
      </c>
    </row>
    <row r="111" spans="1:7" x14ac:dyDescent="0.25">
      <c r="A111" s="7" t="s">
        <v>27</v>
      </c>
      <c r="B111" s="7" t="s">
        <v>28</v>
      </c>
      <c r="C111" s="14">
        <v>41710</v>
      </c>
      <c r="D111" s="8">
        <v>72334.5</v>
      </c>
      <c r="E111" s="20">
        <f t="shared" si="3"/>
        <v>41699</v>
      </c>
      <c r="F111" t="str">
        <f t="shared" si="4"/>
        <v>ср</v>
      </c>
      <c r="G111" t="str">
        <f t="shared" si="5"/>
        <v>3 неделя</v>
      </c>
    </row>
    <row r="112" spans="1:7" x14ac:dyDescent="0.25">
      <c r="A112" s="7" t="s">
        <v>27</v>
      </c>
      <c r="B112" s="7" t="s">
        <v>28</v>
      </c>
      <c r="C112" s="14">
        <v>41711</v>
      </c>
      <c r="D112" s="8">
        <v>68508.359999999986</v>
      </c>
      <c r="E112" s="20">
        <f t="shared" si="3"/>
        <v>41699</v>
      </c>
      <c r="F112" t="str">
        <f t="shared" si="4"/>
        <v>чт</v>
      </c>
      <c r="G112" t="str">
        <f t="shared" si="5"/>
        <v>3 неделя</v>
      </c>
    </row>
    <row r="113" spans="1:7" x14ac:dyDescent="0.25">
      <c r="A113" s="7" t="s">
        <v>27</v>
      </c>
      <c r="B113" s="7" t="s">
        <v>24</v>
      </c>
      <c r="C113" s="14">
        <v>41699</v>
      </c>
      <c r="D113" s="8">
        <v>1130.2199999999998</v>
      </c>
      <c r="E113" s="20">
        <f t="shared" si="3"/>
        <v>41699</v>
      </c>
      <c r="F113" t="str">
        <f t="shared" si="4"/>
        <v>сб</v>
      </c>
      <c r="G113" t="str">
        <f t="shared" si="5"/>
        <v>1 неделя</v>
      </c>
    </row>
    <row r="114" spans="1:7" x14ac:dyDescent="0.25">
      <c r="A114" s="7" t="s">
        <v>27</v>
      </c>
      <c r="B114" s="7" t="s">
        <v>24</v>
      </c>
      <c r="C114" s="14">
        <v>41701</v>
      </c>
      <c r="D114" s="8">
        <v>24728.1</v>
      </c>
      <c r="E114" s="20">
        <f t="shared" si="3"/>
        <v>41699</v>
      </c>
      <c r="F114" t="str">
        <f t="shared" si="4"/>
        <v>пн</v>
      </c>
      <c r="G114" t="str">
        <f t="shared" si="5"/>
        <v>2 неделя</v>
      </c>
    </row>
    <row r="115" spans="1:7" x14ac:dyDescent="0.25">
      <c r="A115" s="7" t="s">
        <v>27</v>
      </c>
      <c r="B115" s="7" t="s">
        <v>24</v>
      </c>
      <c r="C115" s="14">
        <v>41702</v>
      </c>
      <c r="D115" s="8">
        <v>20913.960000000003</v>
      </c>
      <c r="E115" s="20">
        <f t="shared" si="3"/>
        <v>41699</v>
      </c>
      <c r="F115" t="str">
        <f t="shared" si="4"/>
        <v>вт</v>
      </c>
      <c r="G115" t="str">
        <f t="shared" si="5"/>
        <v>2 неделя</v>
      </c>
    </row>
    <row r="116" spans="1:7" x14ac:dyDescent="0.25">
      <c r="A116" s="7" t="s">
        <v>27</v>
      </c>
      <c r="B116" s="7" t="s">
        <v>24</v>
      </c>
      <c r="C116" s="14">
        <v>41703</v>
      </c>
      <c r="D116" s="8">
        <v>21539.280000000002</v>
      </c>
      <c r="E116" s="20">
        <f t="shared" si="3"/>
        <v>41699</v>
      </c>
      <c r="F116" t="str">
        <f t="shared" si="4"/>
        <v>ср</v>
      </c>
      <c r="G116" t="str">
        <f t="shared" si="5"/>
        <v>2 неделя</v>
      </c>
    </row>
    <row r="117" spans="1:7" x14ac:dyDescent="0.25">
      <c r="A117" s="7" t="s">
        <v>27</v>
      </c>
      <c r="B117" s="7" t="s">
        <v>24</v>
      </c>
      <c r="C117" s="14">
        <v>41704</v>
      </c>
      <c r="D117" s="8">
        <v>5147.9400000000005</v>
      </c>
      <c r="E117" s="20">
        <f t="shared" si="3"/>
        <v>41699</v>
      </c>
      <c r="F117" t="str">
        <f t="shared" si="4"/>
        <v>чт</v>
      </c>
      <c r="G117" t="str">
        <f t="shared" si="5"/>
        <v>2 неделя</v>
      </c>
    </row>
    <row r="118" spans="1:7" x14ac:dyDescent="0.25">
      <c r="A118" s="7" t="s">
        <v>27</v>
      </c>
      <c r="B118" s="7" t="s">
        <v>24</v>
      </c>
      <c r="C118" s="14">
        <v>41705</v>
      </c>
      <c r="D118" s="8">
        <v>13770.18</v>
      </c>
      <c r="E118" s="20">
        <f t="shared" si="3"/>
        <v>41699</v>
      </c>
      <c r="F118" t="str">
        <f t="shared" si="4"/>
        <v>пт</v>
      </c>
      <c r="G118" t="str">
        <f t="shared" si="5"/>
        <v>2 неделя</v>
      </c>
    </row>
    <row r="119" spans="1:7" x14ac:dyDescent="0.25">
      <c r="A119" s="7" t="s">
        <v>27</v>
      </c>
      <c r="B119" s="7" t="s">
        <v>24</v>
      </c>
      <c r="C119" s="14">
        <v>41706</v>
      </c>
      <c r="D119" s="8">
        <v>771.48</v>
      </c>
      <c r="E119" s="20">
        <f t="shared" si="3"/>
        <v>41699</v>
      </c>
      <c r="F119" t="str">
        <f t="shared" si="4"/>
        <v>сб</v>
      </c>
      <c r="G119" t="str">
        <f t="shared" si="5"/>
        <v>2 неделя</v>
      </c>
    </row>
    <row r="120" spans="1:7" x14ac:dyDescent="0.25">
      <c r="A120" s="7" t="s">
        <v>27</v>
      </c>
      <c r="B120" s="7" t="s">
        <v>24</v>
      </c>
      <c r="C120" s="14">
        <v>41708</v>
      </c>
      <c r="D120" s="8">
        <v>6334.2000000000007</v>
      </c>
      <c r="E120" s="20">
        <f t="shared" si="3"/>
        <v>41699</v>
      </c>
      <c r="F120" t="str">
        <f t="shared" si="4"/>
        <v>пн</v>
      </c>
      <c r="G120" t="str">
        <f t="shared" si="5"/>
        <v>3 неделя</v>
      </c>
    </row>
    <row r="121" spans="1:7" x14ac:dyDescent="0.25">
      <c r="A121" s="7" t="s">
        <v>27</v>
      </c>
      <c r="B121" s="7" t="s">
        <v>24</v>
      </c>
      <c r="C121" s="14">
        <v>41709</v>
      </c>
      <c r="D121" s="8">
        <v>9966.7199999999993</v>
      </c>
      <c r="E121" s="20">
        <f t="shared" si="3"/>
        <v>41699</v>
      </c>
      <c r="F121" t="str">
        <f t="shared" si="4"/>
        <v>вт</v>
      </c>
      <c r="G121" t="str">
        <f t="shared" si="5"/>
        <v>3 неделя</v>
      </c>
    </row>
    <row r="122" spans="1:7" x14ac:dyDescent="0.25">
      <c r="A122" s="7" t="s">
        <v>27</v>
      </c>
      <c r="B122" s="7" t="s">
        <v>24</v>
      </c>
      <c r="C122" s="14">
        <v>41710</v>
      </c>
      <c r="D122" s="8">
        <v>23008.620000000003</v>
      </c>
      <c r="E122" s="20">
        <f t="shared" si="3"/>
        <v>41699</v>
      </c>
      <c r="F122" t="str">
        <f t="shared" si="4"/>
        <v>ср</v>
      </c>
      <c r="G122" t="str">
        <f t="shared" si="5"/>
        <v>3 неделя</v>
      </c>
    </row>
    <row r="123" spans="1:7" x14ac:dyDescent="0.25">
      <c r="A123" s="7" t="s">
        <v>27</v>
      </c>
      <c r="B123" s="7" t="s">
        <v>24</v>
      </c>
      <c r="C123" s="14">
        <v>41711</v>
      </c>
      <c r="D123" s="8">
        <v>5153.76</v>
      </c>
      <c r="E123" s="20">
        <f t="shared" si="3"/>
        <v>41699</v>
      </c>
      <c r="F123" t="str">
        <f t="shared" si="4"/>
        <v>чт</v>
      </c>
      <c r="G123" t="str">
        <f t="shared" si="5"/>
        <v>3 неделя</v>
      </c>
    </row>
    <row r="124" spans="1:7" x14ac:dyDescent="0.25">
      <c r="A124" s="7" t="s">
        <v>27</v>
      </c>
      <c r="B124" s="7" t="s">
        <v>21</v>
      </c>
      <c r="C124" s="14">
        <v>41699</v>
      </c>
      <c r="D124" s="8">
        <v>137.69999999999999</v>
      </c>
      <c r="E124" s="20">
        <f t="shared" si="3"/>
        <v>41699</v>
      </c>
      <c r="F124" t="str">
        <f t="shared" si="4"/>
        <v>сб</v>
      </c>
      <c r="G124" t="str">
        <f t="shared" si="5"/>
        <v>1 неделя</v>
      </c>
    </row>
    <row r="125" spans="1:7" x14ac:dyDescent="0.25">
      <c r="A125" s="7" t="s">
        <v>27</v>
      </c>
      <c r="B125" s="7" t="s">
        <v>21</v>
      </c>
      <c r="C125" s="14">
        <v>41703</v>
      </c>
      <c r="D125" s="8">
        <v>7605.8399999999992</v>
      </c>
      <c r="E125" s="20">
        <f t="shared" si="3"/>
        <v>41699</v>
      </c>
      <c r="F125" t="str">
        <f t="shared" si="4"/>
        <v>ср</v>
      </c>
      <c r="G125" t="str">
        <f t="shared" si="5"/>
        <v>2 неделя</v>
      </c>
    </row>
    <row r="126" spans="1:7" x14ac:dyDescent="0.25">
      <c r="A126" s="7" t="s">
        <v>27</v>
      </c>
      <c r="B126" s="7" t="s">
        <v>21</v>
      </c>
      <c r="C126" s="14">
        <v>41704</v>
      </c>
      <c r="D126" s="8">
        <v>175.38</v>
      </c>
      <c r="E126" s="20">
        <f t="shared" si="3"/>
        <v>41699</v>
      </c>
      <c r="F126" t="str">
        <f t="shared" si="4"/>
        <v>чт</v>
      </c>
      <c r="G126" t="str">
        <f t="shared" si="5"/>
        <v>2 неделя</v>
      </c>
    </row>
    <row r="127" spans="1:7" x14ac:dyDescent="0.25">
      <c r="A127" s="7" t="s">
        <v>27</v>
      </c>
      <c r="B127" s="7" t="s">
        <v>21</v>
      </c>
      <c r="C127" s="14">
        <v>41705</v>
      </c>
      <c r="D127" s="8">
        <v>3933.3599999999997</v>
      </c>
      <c r="E127" s="20">
        <f t="shared" si="3"/>
        <v>41699</v>
      </c>
      <c r="F127" t="str">
        <f t="shared" si="4"/>
        <v>пт</v>
      </c>
      <c r="G127" t="str">
        <f t="shared" si="5"/>
        <v>2 неделя</v>
      </c>
    </row>
    <row r="128" spans="1:7" x14ac:dyDescent="0.25">
      <c r="A128" s="7" t="s">
        <v>27</v>
      </c>
      <c r="B128" s="7" t="s">
        <v>21</v>
      </c>
      <c r="C128" s="14">
        <v>41708</v>
      </c>
      <c r="D128" s="8">
        <v>7.2</v>
      </c>
      <c r="E128" s="20">
        <f t="shared" si="3"/>
        <v>41699</v>
      </c>
      <c r="F128" t="str">
        <f t="shared" si="4"/>
        <v>пн</v>
      </c>
      <c r="G128" t="str">
        <f t="shared" si="5"/>
        <v>3 неделя</v>
      </c>
    </row>
    <row r="129" spans="1:7" x14ac:dyDescent="0.25">
      <c r="A129" s="7" t="s">
        <v>27</v>
      </c>
      <c r="B129" s="7" t="s">
        <v>21</v>
      </c>
      <c r="C129" s="14">
        <v>41709</v>
      </c>
      <c r="D129" s="8">
        <v>6033.66</v>
      </c>
      <c r="E129" s="20">
        <f t="shared" si="3"/>
        <v>41699</v>
      </c>
      <c r="F129" t="str">
        <f t="shared" si="4"/>
        <v>вт</v>
      </c>
      <c r="G129" t="str">
        <f t="shared" si="5"/>
        <v>3 неделя</v>
      </c>
    </row>
    <row r="130" spans="1:7" x14ac:dyDescent="0.25">
      <c r="A130" s="7" t="s">
        <v>27</v>
      </c>
      <c r="B130" s="7" t="s">
        <v>21</v>
      </c>
      <c r="C130" s="14">
        <v>41710</v>
      </c>
      <c r="D130" s="8">
        <v>5882.4000000000005</v>
      </c>
      <c r="E130" s="20">
        <f t="shared" si="3"/>
        <v>41699</v>
      </c>
      <c r="F130" t="str">
        <f t="shared" si="4"/>
        <v>ср</v>
      </c>
      <c r="G130" t="str">
        <f t="shared" si="5"/>
        <v>3 неделя</v>
      </c>
    </row>
    <row r="131" spans="1:7" x14ac:dyDescent="0.25">
      <c r="A131" s="7" t="s">
        <v>27</v>
      </c>
      <c r="B131" s="7" t="s">
        <v>21</v>
      </c>
      <c r="C131" s="14">
        <v>41711</v>
      </c>
      <c r="D131" s="8">
        <v>266.16000000000003</v>
      </c>
      <c r="E131" s="20">
        <f t="shared" ref="E131:E168" si="6">+C131-DAY(C131)+1</f>
        <v>41699</v>
      </c>
      <c r="F131" t="str">
        <f t="shared" ref="F131:F168" si="7">CHOOSE(WEEKDAY(C131,2),"пн","вт","ср","чт","пт","сб","вс")</f>
        <v>чт</v>
      </c>
      <c r="G131" t="str">
        <f t="shared" ref="G131:G168" si="8">CONCATENATE(WEEKNUM(C131)-WEEKNUM(DATE(YEAR(C131),MONTH(C131),1))+1," неделя")</f>
        <v>3 неделя</v>
      </c>
    </row>
    <row r="132" spans="1:7" x14ac:dyDescent="0.25">
      <c r="A132" s="7" t="s">
        <v>27</v>
      </c>
      <c r="B132" s="7" t="s">
        <v>29</v>
      </c>
      <c r="C132" s="14">
        <v>41699</v>
      </c>
      <c r="D132" s="8">
        <v>73860.659999999989</v>
      </c>
      <c r="E132" s="20">
        <f t="shared" si="6"/>
        <v>41699</v>
      </c>
      <c r="F132" t="str">
        <f t="shared" si="7"/>
        <v>сб</v>
      </c>
      <c r="G132" t="str">
        <f t="shared" si="8"/>
        <v>1 неделя</v>
      </c>
    </row>
    <row r="133" spans="1:7" x14ac:dyDescent="0.25">
      <c r="A133" s="7" t="s">
        <v>27</v>
      </c>
      <c r="B133" s="7" t="s">
        <v>29</v>
      </c>
      <c r="C133" s="14">
        <v>41701</v>
      </c>
      <c r="D133" s="8">
        <v>230887.08</v>
      </c>
      <c r="E133" s="20">
        <f t="shared" si="6"/>
        <v>41699</v>
      </c>
      <c r="F133" t="str">
        <f t="shared" si="7"/>
        <v>пн</v>
      </c>
      <c r="G133" t="str">
        <f t="shared" si="8"/>
        <v>2 неделя</v>
      </c>
    </row>
    <row r="134" spans="1:7" x14ac:dyDescent="0.25">
      <c r="A134" s="7" t="s">
        <v>27</v>
      </c>
      <c r="B134" s="7" t="s">
        <v>29</v>
      </c>
      <c r="C134" s="14">
        <v>41702</v>
      </c>
      <c r="D134" s="8">
        <v>217531.38</v>
      </c>
      <c r="E134" s="20">
        <f t="shared" si="6"/>
        <v>41699</v>
      </c>
      <c r="F134" t="str">
        <f t="shared" si="7"/>
        <v>вт</v>
      </c>
      <c r="G134" t="str">
        <f t="shared" si="8"/>
        <v>2 неделя</v>
      </c>
    </row>
    <row r="135" spans="1:7" x14ac:dyDescent="0.25">
      <c r="A135" s="7" t="s">
        <v>27</v>
      </c>
      <c r="B135" s="7" t="s">
        <v>29</v>
      </c>
      <c r="C135" s="14">
        <v>41703</v>
      </c>
      <c r="D135" s="8">
        <v>231594.12</v>
      </c>
      <c r="E135" s="20">
        <f t="shared" si="6"/>
        <v>41699</v>
      </c>
      <c r="F135" t="str">
        <f t="shared" si="7"/>
        <v>ср</v>
      </c>
      <c r="G135" t="str">
        <f t="shared" si="8"/>
        <v>2 неделя</v>
      </c>
    </row>
    <row r="136" spans="1:7" x14ac:dyDescent="0.25">
      <c r="A136" s="7" t="s">
        <v>27</v>
      </c>
      <c r="B136" s="7" t="s">
        <v>29</v>
      </c>
      <c r="C136" s="14">
        <v>41704</v>
      </c>
      <c r="D136" s="8">
        <v>111854.22000000003</v>
      </c>
      <c r="E136" s="20">
        <f t="shared" si="6"/>
        <v>41699</v>
      </c>
      <c r="F136" t="str">
        <f t="shared" si="7"/>
        <v>чт</v>
      </c>
      <c r="G136" t="str">
        <f t="shared" si="8"/>
        <v>2 неделя</v>
      </c>
    </row>
    <row r="137" spans="1:7" x14ac:dyDescent="0.25">
      <c r="A137" s="7" t="s">
        <v>27</v>
      </c>
      <c r="B137" s="7" t="s">
        <v>29</v>
      </c>
      <c r="C137" s="14">
        <v>41705</v>
      </c>
      <c r="D137" s="8">
        <v>141050.4</v>
      </c>
      <c r="E137" s="20">
        <f t="shared" si="6"/>
        <v>41699</v>
      </c>
      <c r="F137" t="str">
        <f t="shared" si="7"/>
        <v>пт</v>
      </c>
      <c r="G137" t="str">
        <f t="shared" si="8"/>
        <v>2 неделя</v>
      </c>
    </row>
    <row r="138" spans="1:7" x14ac:dyDescent="0.25">
      <c r="A138" s="7" t="s">
        <v>27</v>
      </c>
      <c r="B138" s="7" t="s">
        <v>29</v>
      </c>
      <c r="C138" s="14">
        <v>41706</v>
      </c>
      <c r="D138" s="8">
        <v>39261.18</v>
      </c>
      <c r="E138" s="20">
        <f t="shared" si="6"/>
        <v>41699</v>
      </c>
      <c r="F138" t="str">
        <f t="shared" si="7"/>
        <v>сб</v>
      </c>
      <c r="G138" t="str">
        <f t="shared" si="8"/>
        <v>2 неделя</v>
      </c>
    </row>
    <row r="139" spans="1:7" x14ac:dyDescent="0.25">
      <c r="A139" s="7" t="s">
        <v>27</v>
      </c>
      <c r="B139" s="7" t="s">
        <v>29</v>
      </c>
      <c r="C139" s="14">
        <v>41708</v>
      </c>
      <c r="D139" s="8">
        <v>47315.760000000009</v>
      </c>
      <c r="E139" s="20">
        <f t="shared" si="6"/>
        <v>41699</v>
      </c>
      <c r="F139" t="str">
        <f t="shared" si="7"/>
        <v>пн</v>
      </c>
      <c r="G139" t="str">
        <f t="shared" si="8"/>
        <v>3 неделя</v>
      </c>
    </row>
    <row r="140" spans="1:7" x14ac:dyDescent="0.25">
      <c r="A140" s="7" t="s">
        <v>27</v>
      </c>
      <c r="B140" s="7" t="s">
        <v>29</v>
      </c>
      <c r="C140" s="14">
        <v>41709</v>
      </c>
      <c r="D140" s="8">
        <v>233236.32000000004</v>
      </c>
      <c r="E140" s="20">
        <f t="shared" si="6"/>
        <v>41699</v>
      </c>
      <c r="F140" t="str">
        <f t="shared" si="7"/>
        <v>вт</v>
      </c>
      <c r="G140" t="str">
        <f t="shared" si="8"/>
        <v>3 неделя</v>
      </c>
    </row>
    <row r="141" spans="1:7" x14ac:dyDescent="0.25">
      <c r="A141" s="7" t="s">
        <v>27</v>
      </c>
      <c r="B141" s="7" t="s">
        <v>29</v>
      </c>
      <c r="C141" s="14">
        <v>41710</v>
      </c>
      <c r="D141" s="8">
        <v>224629.25999999998</v>
      </c>
      <c r="E141" s="20">
        <f t="shared" si="6"/>
        <v>41699</v>
      </c>
      <c r="F141" t="str">
        <f t="shared" si="7"/>
        <v>ср</v>
      </c>
      <c r="G141" t="str">
        <f t="shared" si="8"/>
        <v>3 неделя</v>
      </c>
    </row>
    <row r="142" spans="1:7" x14ac:dyDescent="0.25">
      <c r="A142" s="7" t="s">
        <v>27</v>
      </c>
      <c r="B142" s="7" t="s">
        <v>29</v>
      </c>
      <c r="C142" s="14">
        <v>41711</v>
      </c>
      <c r="D142" s="8">
        <v>94408.86</v>
      </c>
      <c r="E142" s="20">
        <f t="shared" si="6"/>
        <v>41699</v>
      </c>
      <c r="F142" t="str">
        <f t="shared" si="7"/>
        <v>чт</v>
      </c>
      <c r="G142" t="str">
        <f t="shared" si="8"/>
        <v>3 неделя</v>
      </c>
    </row>
    <row r="143" spans="1:7" x14ac:dyDescent="0.25">
      <c r="A143" s="7" t="s">
        <v>30</v>
      </c>
      <c r="B143" s="7" t="s">
        <v>21</v>
      </c>
      <c r="C143" s="14">
        <v>41702</v>
      </c>
      <c r="D143" s="8">
        <v>6769.619999999999</v>
      </c>
      <c r="E143" s="20">
        <f t="shared" si="6"/>
        <v>41699</v>
      </c>
      <c r="F143" t="str">
        <f t="shared" si="7"/>
        <v>вт</v>
      </c>
      <c r="G143" t="str">
        <f t="shared" si="8"/>
        <v>2 неделя</v>
      </c>
    </row>
    <row r="144" spans="1:7" x14ac:dyDescent="0.25">
      <c r="A144" s="7" t="s">
        <v>30</v>
      </c>
      <c r="B144" s="7" t="s">
        <v>21</v>
      </c>
      <c r="C144" s="14">
        <v>41704</v>
      </c>
      <c r="D144" s="8">
        <v>10043.52</v>
      </c>
      <c r="E144" s="20">
        <f t="shared" si="6"/>
        <v>41699</v>
      </c>
      <c r="F144" t="str">
        <f t="shared" si="7"/>
        <v>чт</v>
      </c>
      <c r="G144" t="str">
        <f t="shared" si="8"/>
        <v>2 неделя</v>
      </c>
    </row>
    <row r="145" spans="1:7" x14ac:dyDescent="0.25">
      <c r="A145" s="7" t="s">
        <v>30</v>
      </c>
      <c r="B145" s="7" t="s">
        <v>21</v>
      </c>
      <c r="C145" s="14">
        <v>41705</v>
      </c>
      <c r="D145" s="8">
        <v>1365.96</v>
      </c>
      <c r="E145" s="20">
        <f t="shared" si="6"/>
        <v>41699</v>
      </c>
      <c r="F145" t="str">
        <f t="shared" si="7"/>
        <v>пт</v>
      </c>
      <c r="G145" t="str">
        <f t="shared" si="8"/>
        <v>2 неделя</v>
      </c>
    </row>
    <row r="146" spans="1:7" x14ac:dyDescent="0.25">
      <c r="A146" s="7" t="s">
        <v>30</v>
      </c>
      <c r="B146" s="7" t="s">
        <v>21</v>
      </c>
      <c r="C146" s="14">
        <v>41709</v>
      </c>
      <c r="D146" s="8">
        <v>254.22</v>
      </c>
      <c r="E146" s="20">
        <f t="shared" si="6"/>
        <v>41699</v>
      </c>
      <c r="F146" t="str">
        <f t="shared" si="7"/>
        <v>вт</v>
      </c>
      <c r="G146" t="str">
        <f t="shared" si="8"/>
        <v>3 неделя</v>
      </c>
    </row>
    <row r="147" spans="1:7" x14ac:dyDescent="0.25">
      <c r="A147" s="7" t="s">
        <v>30</v>
      </c>
      <c r="B147" s="7" t="s">
        <v>31</v>
      </c>
      <c r="C147" s="14">
        <v>41699</v>
      </c>
      <c r="D147" s="8">
        <v>46310.64</v>
      </c>
      <c r="E147" s="20">
        <f t="shared" si="6"/>
        <v>41699</v>
      </c>
      <c r="F147" t="str">
        <f t="shared" si="7"/>
        <v>сб</v>
      </c>
      <c r="G147" t="str">
        <f t="shared" si="8"/>
        <v>1 неделя</v>
      </c>
    </row>
    <row r="148" spans="1:7" x14ac:dyDescent="0.25">
      <c r="A148" s="7" t="s">
        <v>30</v>
      </c>
      <c r="B148" s="7" t="s">
        <v>31</v>
      </c>
      <c r="C148" s="14">
        <v>41701</v>
      </c>
      <c r="D148" s="8">
        <v>2148669.1199999996</v>
      </c>
      <c r="E148" s="20">
        <f t="shared" si="6"/>
        <v>41699</v>
      </c>
      <c r="F148" t="str">
        <f t="shared" si="7"/>
        <v>пн</v>
      </c>
      <c r="G148" t="str">
        <f t="shared" si="8"/>
        <v>2 неделя</v>
      </c>
    </row>
    <row r="149" spans="1:7" x14ac:dyDescent="0.25">
      <c r="A149" s="7" t="s">
        <v>30</v>
      </c>
      <c r="B149" s="7" t="s">
        <v>31</v>
      </c>
      <c r="C149" s="14">
        <v>41702</v>
      </c>
      <c r="D149" s="8">
        <v>1891639.2599999995</v>
      </c>
      <c r="E149" s="20">
        <f t="shared" si="6"/>
        <v>41699</v>
      </c>
      <c r="F149" t="str">
        <f t="shared" si="7"/>
        <v>вт</v>
      </c>
      <c r="G149" t="str">
        <f t="shared" si="8"/>
        <v>2 неделя</v>
      </c>
    </row>
    <row r="150" spans="1:7" x14ac:dyDescent="0.25">
      <c r="A150" s="7" t="s">
        <v>30</v>
      </c>
      <c r="B150" s="7" t="s">
        <v>31</v>
      </c>
      <c r="C150" s="14">
        <v>41703</v>
      </c>
      <c r="D150" s="8">
        <v>1422282.42</v>
      </c>
      <c r="E150" s="20">
        <f t="shared" si="6"/>
        <v>41699</v>
      </c>
      <c r="F150" t="str">
        <f t="shared" si="7"/>
        <v>ср</v>
      </c>
      <c r="G150" t="str">
        <f t="shared" si="8"/>
        <v>2 неделя</v>
      </c>
    </row>
    <row r="151" spans="1:7" x14ac:dyDescent="0.25">
      <c r="A151" s="7" t="s">
        <v>30</v>
      </c>
      <c r="B151" s="7" t="s">
        <v>31</v>
      </c>
      <c r="C151" s="14">
        <v>41704</v>
      </c>
      <c r="D151" s="8">
        <v>701296.38</v>
      </c>
      <c r="E151" s="20">
        <f t="shared" si="6"/>
        <v>41699</v>
      </c>
      <c r="F151" t="str">
        <f t="shared" si="7"/>
        <v>чт</v>
      </c>
      <c r="G151" t="str">
        <f t="shared" si="8"/>
        <v>2 неделя</v>
      </c>
    </row>
    <row r="152" spans="1:7" x14ac:dyDescent="0.25">
      <c r="A152" s="7" t="s">
        <v>30</v>
      </c>
      <c r="B152" s="7" t="s">
        <v>31</v>
      </c>
      <c r="C152" s="14">
        <v>41705</v>
      </c>
      <c r="D152" s="8">
        <v>1441123.44</v>
      </c>
      <c r="E152" s="20">
        <f t="shared" si="6"/>
        <v>41699</v>
      </c>
      <c r="F152" t="str">
        <f t="shared" si="7"/>
        <v>пт</v>
      </c>
      <c r="G152" t="str">
        <f t="shared" si="8"/>
        <v>2 неделя</v>
      </c>
    </row>
    <row r="153" spans="1:7" x14ac:dyDescent="0.25">
      <c r="A153" s="7" t="s">
        <v>30</v>
      </c>
      <c r="B153" s="7" t="s">
        <v>31</v>
      </c>
      <c r="C153" s="14">
        <v>41706</v>
      </c>
      <c r="D153" s="8">
        <v>48488.159999999996</v>
      </c>
      <c r="E153" s="20">
        <f t="shared" si="6"/>
        <v>41699</v>
      </c>
      <c r="F153" t="str">
        <f t="shared" si="7"/>
        <v>сб</v>
      </c>
      <c r="G153" t="str">
        <f t="shared" si="8"/>
        <v>2 неделя</v>
      </c>
    </row>
    <row r="154" spans="1:7" x14ac:dyDescent="0.25">
      <c r="A154" s="7" t="s">
        <v>30</v>
      </c>
      <c r="B154" s="7" t="s">
        <v>31</v>
      </c>
      <c r="C154" s="14">
        <v>41708</v>
      </c>
      <c r="D154" s="8">
        <v>61355.64</v>
      </c>
      <c r="E154" s="20">
        <f t="shared" si="6"/>
        <v>41699</v>
      </c>
      <c r="F154" t="str">
        <f t="shared" si="7"/>
        <v>пн</v>
      </c>
      <c r="G154" t="str">
        <f t="shared" si="8"/>
        <v>3 неделя</v>
      </c>
    </row>
    <row r="155" spans="1:7" x14ac:dyDescent="0.25">
      <c r="A155" s="7" t="s">
        <v>30</v>
      </c>
      <c r="B155" s="7" t="s">
        <v>31</v>
      </c>
      <c r="C155" s="14">
        <v>41709</v>
      </c>
      <c r="D155" s="8">
        <v>1452438.24</v>
      </c>
      <c r="E155" s="20">
        <f t="shared" si="6"/>
        <v>41699</v>
      </c>
      <c r="F155" t="str">
        <f t="shared" si="7"/>
        <v>вт</v>
      </c>
      <c r="G155" t="str">
        <f t="shared" si="8"/>
        <v>3 неделя</v>
      </c>
    </row>
    <row r="156" spans="1:7" x14ac:dyDescent="0.25">
      <c r="A156" s="7" t="s">
        <v>30</v>
      </c>
      <c r="B156" s="7" t="s">
        <v>31</v>
      </c>
      <c r="C156" s="14">
        <v>41710</v>
      </c>
      <c r="D156" s="8">
        <v>1752205.26</v>
      </c>
      <c r="E156" s="20">
        <f t="shared" si="6"/>
        <v>41699</v>
      </c>
      <c r="F156" t="str">
        <f t="shared" si="7"/>
        <v>ср</v>
      </c>
      <c r="G156" t="str">
        <f t="shared" si="8"/>
        <v>3 неделя</v>
      </c>
    </row>
    <row r="157" spans="1:7" x14ac:dyDescent="0.25">
      <c r="A157" s="7" t="s">
        <v>30</v>
      </c>
      <c r="B157" s="7" t="s">
        <v>31</v>
      </c>
      <c r="C157" s="14">
        <v>41711</v>
      </c>
      <c r="D157" s="8">
        <v>1160938.9200000002</v>
      </c>
      <c r="E157" s="20">
        <f t="shared" si="6"/>
        <v>41699</v>
      </c>
      <c r="F157" t="str">
        <f t="shared" si="7"/>
        <v>чт</v>
      </c>
      <c r="G157" t="str">
        <f t="shared" si="8"/>
        <v>3 неделя</v>
      </c>
    </row>
    <row r="158" spans="1:7" x14ac:dyDescent="0.25">
      <c r="A158" s="7" t="s">
        <v>30</v>
      </c>
      <c r="B158" s="7" t="s">
        <v>26</v>
      </c>
      <c r="C158" s="14">
        <v>41699</v>
      </c>
      <c r="D158" s="8">
        <v>99967.800000000017</v>
      </c>
      <c r="E158" s="20">
        <f t="shared" si="6"/>
        <v>41699</v>
      </c>
      <c r="F158" t="str">
        <f t="shared" si="7"/>
        <v>сб</v>
      </c>
      <c r="G158" t="str">
        <f t="shared" si="8"/>
        <v>1 неделя</v>
      </c>
    </row>
    <row r="159" spans="1:7" x14ac:dyDescent="0.25">
      <c r="A159" s="7" t="s">
        <v>30</v>
      </c>
      <c r="B159" s="7" t="s">
        <v>26</v>
      </c>
      <c r="C159" s="14">
        <v>41701</v>
      </c>
      <c r="D159" s="8">
        <v>2916258.899999999</v>
      </c>
      <c r="E159" s="20">
        <f t="shared" si="6"/>
        <v>41699</v>
      </c>
      <c r="F159" t="str">
        <f t="shared" si="7"/>
        <v>пн</v>
      </c>
      <c r="G159" t="str">
        <f t="shared" si="8"/>
        <v>2 неделя</v>
      </c>
    </row>
    <row r="160" spans="1:7" x14ac:dyDescent="0.25">
      <c r="A160" s="7" t="s">
        <v>30</v>
      </c>
      <c r="B160" s="7" t="s">
        <v>26</v>
      </c>
      <c r="C160" s="14">
        <v>41702</v>
      </c>
      <c r="D160" s="8">
        <v>1596028.6800000002</v>
      </c>
      <c r="E160" s="20">
        <f t="shared" si="6"/>
        <v>41699</v>
      </c>
      <c r="F160" t="str">
        <f t="shared" si="7"/>
        <v>вт</v>
      </c>
      <c r="G160" t="str">
        <f t="shared" si="8"/>
        <v>2 неделя</v>
      </c>
    </row>
    <row r="161" spans="1:7" x14ac:dyDescent="0.25">
      <c r="A161" s="7" t="s">
        <v>30</v>
      </c>
      <c r="B161" s="7" t="s">
        <v>26</v>
      </c>
      <c r="C161" s="14">
        <v>41703</v>
      </c>
      <c r="D161" s="8">
        <v>578747.28</v>
      </c>
      <c r="E161" s="20">
        <f t="shared" si="6"/>
        <v>41699</v>
      </c>
      <c r="F161" t="str">
        <f t="shared" si="7"/>
        <v>ср</v>
      </c>
      <c r="G161" t="str">
        <f t="shared" si="8"/>
        <v>2 неделя</v>
      </c>
    </row>
    <row r="162" spans="1:7" x14ac:dyDescent="0.25">
      <c r="A162" s="7" t="s">
        <v>30</v>
      </c>
      <c r="B162" s="7" t="s">
        <v>26</v>
      </c>
      <c r="C162" s="14">
        <v>41704</v>
      </c>
      <c r="D162" s="8">
        <v>478153.62</v>
      </c>
      <c r="E162" s="20">
        <f t="shared" si="6"/>
        <v>41699</v>
      </c>
      <c r="F162" t="str">
        <f t="shared" si="7"/>
        <v>чт</v>
      </c>
      <c r="G162" t="str">
        <f t="shared" si="8"/>
        <v>2 неделя</v>
      </c>
    </row>
    <row r="163" spans="1:7" x14ac:dyDescent="0.25">
      <c r="A163" s="7" t="s">
        <v>30</v>
      </c>
      <c r="B163" s="7" t="s">
        <v>26</v>
      </c>
      <c r="C163" s="14">
        <v>41705</v>
      </c>
      <c r="D163" s="8">
        <v>665517.96000000008</v>
      </c>
      <c r="E163" s="20">
        <f t="shared" si="6"/>
        <v>41699</v>
      </c>
      <c r="F163" t="str">
        <f t="shared" si="7"/>
        <v>пт</v>
      </c>
      <c r="G163" t="str">
        <f t="shared" si="8"/>
        <v>2 неделя</v>
      </c>
    </row>
    <row r="164" spans="1:7" x14ac:dyDescent="0.25">
      <c r="A164" s="7" t="s">
        <v>30</v>
      </c>
      <c r="B164" s="7" t="s">
        <v>26</v>
      </c>
      <c r="C164" s="14">
        <v>41706</v>
      </c>
      <c r="D164" s="8">
        <v>8621.7000000000007</v>
      </c>
      <c r="E164" s="20">
        <f t="shared" si="6"/>
        <v>41699</v>
      </c>
      <c r="F164" t="str">
        <f t="shared" si="7"/>
        <v>сб</v>
      </c>
      <c r="G164" t="str">
        <f t="shared" si="8"/>
        <v>2 неделя</v>
      </c>
    </row>
    <row r="165" spans="1:7" x14ac:dyDescent="0.25">
      <c r="A165" s="7" t="s">
        <v>30</v>
      </c>
      <c r="B165" s="7" t="s">
        <v>26</v>
      </c>
      <c r="C165" s="14">
        <v>41708</v>
      </c>
      <c r="D165" s="8">
        <v>73568.639999999999</v>
      </c>
      <c r="E165" s="20">
        <f t="shared" si="6"/>
        <v>41699</v>
      </c>
      <c r="F165" t="str">
        <f t="shared" si="7"/>
        <v>пн</v>
      </c>
      <c r="G165" t="str">
        <f t="shared" si="8"/>
        <v>3 неделя</v>
      </c>
    </row>
    <row r="166" spans="1:7" x14ac:dyDescent="0.25">
      <c r="A166" s="7" t="s">
        <v>30</v>
      </c>
      <c r="B166" s="7" t="s">
        <v>26</v>
      </c>
      <c r="C166" s="14">
        <v>41709</v>
      </c>
      <c r="D166" s="8">
        <v>1224186.1800000002</v>
      </c>
      <c r="E166" s="20">
        <f t="shared" si="6"/>
        <v>41699</v>
      </c>
      <c r="F166" t="str">
        <f t="shared" si="7"/>
        <v>вт</v>
      </c>
      <c r="G166" t="str">
        <f t="shared" si="8"/>
        <v>3 неделя</v>
      </c>
    </row>
    <row r="167" spans="1:7" x14ac:dyDescent="0.25">
      <c r="A167" s="7" t="s">
        <v>30</v>
      </c>
      <c r="B167" s="7" t="s">
        <v>26</v>
      </c>
      <c r="C167" s="14">
        <v>41710</v>
      </c>
      <c r="D167" s="8">
        <v>1313953.44</v>
      </c>
      <c r="E167" s="20">
        <f t="shared" si="6"/>
        <v>41699</v>
      </c>
      <c r="F167" t="str">
        <f t="shared" si="7"/>
        <v>ср</v>
      </c>
      <c r="G167" t="str">
        <f t="shared" si="8"/>
        <v>3 неделя</v>
      </c>
    </row>
    <row r="168" spans="1:7" x14ac:dyDescent="0.25">
      <c r="A168" s="7" t="s">
        <v>30</v>
      </c>
      <c r="B168" s="7" t="s">
        <v>26</v>
      </c>
      <c r="C168" s="14">
        <v>41711</v>
      </c>
      <c r="D168" s="8">
        <v>1235152.2600000002</v>
      </c>
      <c r="E168" s="20">
        <f t="shared" si="6"/>
        <v>41699</v>
      </c>
      <c r="F168" t="str">
        <f t="shared" si="7"/>
        <v>чт</v>
      </c>
      <c r="G168" t="str">
        <f t="shared" si="8"/>
        <v>3 неделя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2014-03-14T12:43:03Z</dcterms:modified>
</cp:coreProperties>
</file>