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autoCompressPictures="0" defaultThemeVersion="124226"/>
  <bookViews>
    <workbookView xWindow="0" yWindow="0" windowWidth="28800" windowHeight="11415" firstSheet="2" activeTab="2"/>
  </bookViews>
  <sheets>
    <sheet name="1" sheetId="1" state="hidden" r:id="rId1"/>
    <sheet name="2" sheetId="4" state="hidden" r:id="rId2"/>
    <sheet name="Лист3" sheetId="3" r:id="rId3"/>
  </sheet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3" i="3" l="1" a="1"/>
  <c r="B13" i="3" s="1"/>
  <c r="C14" i="3"/>
  <c r="C15" i="3"/>
  <c r="C13" i="3"/>
  <c r="B14" i="3" a="1"/>
  <c r="B14" i="3" s="1"/>
  <c r="B15" i="3" a="1"/>
  <c r="B15" i="3" s="1"/>
  <c r="A9" i="4" l="1" a="1"/>
  <c r="A9" i="4" s="1"/>
  <c r="A10" i="4" a="1"/>
  <c r="A10" i="4" s="1"/>
  <c r="A8" i="4" a="1"/>
  <c r="A8" i="4" s="1"/>
  <c r="H4" i="1"/>
  <c r="H5" i="1"/>
  <c r="H6" i="1"/>
  <c r="H7" i="1"/>
  <c r="H3" i="1"/>
  <c r="H3" i="4"/>
  <c r="A3" i="4" s="1"/>
  <c r="H4" i="4"/>
  <c r="A4" i="4" s="1"/>
  <c r="H2" i="4"/>
  <c r="A2" i="4" s="1"/>
  <c r="G4" i="4"/>
  <c r="G3" i="4"/>
  <c r="G2" i="4"/>
  <c r="G4" i="1"/>
  <c r="G5" i="1"/>
  <c r="G6" i="1"/>
  <c r="G7" i="1"/>
  <c r="G3" i="1"/>
</calcChain>
</file>

<file path=xl/sharedStrings.xml><?xml version="1.0" encoding="utf-8"?>
<sst xmlns="http://schemas.openxmlformats.org/spreadsheetml/2006/main" count="50" uniqueCount="32">
  <si>
    <t>Уголок (немера)</t>
  </si>
  <si>
    <t>50X50X4 L=11700</t>
  </si>
  <si>
    <t>50X50X4 L=7600</t>
  </si>
  <si>
    <t>50X50X4 L=7800</t>
  </si>
  <si>
    <t>50X50X4 L=8000</t>
  </si>
  <si>
    <t>УГОЛОК РП Г/К</t>
  </si>
  <si>
    <t>40Х4Х11700 С255</t>
  </si>
  <si>
    <t>Количество материала</t>
  </si>
  <si>
    <t>Сумма</t>
  </si>
  <si>
    <t>Марка</t>
  </si>
  <si>
    <t>Деталь</t>
  </si>
  <si>
    <t>Материал</t>
  </si>
  <si>
    <t>Характеристика материала</t>
  </si>
  <si>
    <t>Цена</t>
  </si>
  <si>
    <t>доп. Столбец</t>
  </si>
  <si>
    <t>Доп. Столбец</t>
  </si>
  <si>
    <t>R-40 деталь</t>
  </si>
  <si>
    <t>R-35 деталь</t>
  </si>
  <si>
    <t>R-36 деталь</t>
  </si>
  <si>
    <t>деталь</t>
  </si>
  <si>
    <t>марка</t>
  </si>
  <si>
    <t>F100; S500; E290</t>
  </si>
  <si>
    <t>F120; V590; M350</t>
  </si>
  <si>
    <t>T180; E570; Q880</t>
  </si>
  <si>
    <t>ВЫПУСК</t>
  </si>
  <si>
    <t>РЕАЛИЗАЦИЯ</t>
  </si>
  <si>
    <t>S500</t>
  </si>
  <si>
    <t>F120</t>
  </si>
  <si>
    <t>E570</t>
  </si>
  <si>
    <t>Выпускаются детали, входящие в состав нескольких марок.</t>
  </si>
  <si>
    <t>(т.е. отбор по условию части текста)</t>
  </si>
  <si>
    <t>Как сделать чтобы при реализации 1 марки автоматом подтягивалась входящая в нее деталь 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</si>
</sst>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0.000"/>
    <numFmt numFmtId="165" formatCode="_-* #,##0.000_р_._-;\-* #,##0.000_р_._-;_-* &quot;-&quot;???_р_.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/>
      <diagonal/>
    </border>
    <border>
      <left style="thin">
        <color indexed="60"/>
      </left>
      <right style="thin">
        <color indexed="60"/>
      </right>
      <top/>
      <bottom style="thin">
        <color indexed="60"/>
      </bottom>
      <diagonal/>
    </border>
    <border>
      <left style="thin">
        <color indexed="60"/>
      </left>
      <right/>
      <top style="thin">
        <color indexed="60"/>
      </top>
      <bottom style="thin">
        <color indexed="60"/>
      </bottom>
      <diagonal/>
    </border>
    <border>
      <left/>
      <right/>
      <top style="thin">
        <color indexed="60"/>
      </top>
      <bottom style="thin">
        <color indexed="60"/>
      </bottom>
      <diagonal/>
    </border>
    <border>
      <left/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1" xfId="0" applyNumberFormat="1" applyFont="1" applyBorder="1" applyAlignment="1">
      <alignment horizontal="left" vertical="top" wrapText="1"/>
    </xf>
    <xf numFmtId="164" fontId="0" fillId="0" borderId="1" xfId="0" applyNumberFormat="1" applyFont="1" applyBorder="1" applyAlignment="1">
      <alignment horizontal="right" vertical="top"/>
    </xf>
    <xf numFmtId="0" fontId="2" fillId="2" borderId="1" xfId="0" applyNumberFormat="1" applyFont="1" applyFill="1" applyBorder="1" applyAlignment="1">
      <alignment horizontal="left"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2" fillId="2" borderId="2" xfId="0" applyNumberFormat="1" applyFont="1" applyFill="1" applyBorder="1" applyAlignment="1">
      <alignment horizontal="left" vertical="top" wrapText="1"/>
    </xf>
    <xf numFmtId="43" fontId="0" fillId="0" borderId="1" xfId="1" applyFont="1" applyBorder="1" applyAlignment="1">
      <alignment horizontal="center" vertical="top" wrapText="1"/>
    </xf>
    <xf numFmtId="165" fontId="0" fillId="0" borderId="1" xfId="0" applyNumberFormat="1" applyFont="1" applyBorder="1" applyAlignment="1">
      <alignment horizontal="center" vertical="top"/>
    </xf>
    <xf numFmtId="0" fontId="2" fillId="2" borderId="2" xfId="0" applyNumberFormat="1" applyFont="1" applyFill="1" applyBorder="1" applyAlignment="1">
      <alignment vertical="top" wrapText="1"/>
    </xf>
    <xf numFmtId="0" fontId="0" fillId="0" borderId="6" xfId="0" applyNumberFormat="1" applyFont="1" applyBorder="1" applyAlignment="1">
      <alignment horizontal="left" vertical="top" wrapText="1"/>
    </xf>
    <xf numFmtId="0" fontId="2" fillId="3" borderId="2" xfId="0" applyNumberFormat="1" applyFont="1" applyFill="1" applyBorder="1" applyAlignment="1">
      <alignment horizontal="center" vertical="top" wrapText="1"/>
    </xf>
    <xf numFmtId="0" fontId="0" fillId="4" borderId="7" xfId="0" applyFill="1" applyBorder="1" applyAlignment="1">
      <alignment horizontal="center"/>
    </xf>
    <xf numFmtId="0" fontId="0" fillId="4" borderId="1" xfId="0" applyNumberFormat="1" applyFont="1" applyFill="1" applyBorder="1" applyAlignment="1">
      <alignment horizontal="left" vertical="top" wrapText="1" indent="2"/>
    </xf>
    <xf numFmtId="0" fontId="0" fillId="0" borderId="8" xfId="0" applyBorder="1" applyAlignment="1">
      <alignment horizontal="center"/>
    </xf>
    <xf numFmtId="0" fontId="0" fillId="0" borderId="8" xfId="0" applyNumberFormat="1" applyFont="1" applyBorder="1" applyAlignment="1">
      <alignment horizontal="left" vertical="top" wrapText="1" indent="2"/>
    </xf>
    <xf numFmtId="0" fontId="0" fillId="4" borderId="8" xfId="0" applyNumberFormat="1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/>
    </xf>
    <xf numFmtId="0" fontId="3" fillId="0" borderId="0" xfId="0" applyFont="1"/>
    <xf numFmtId="0" fontId="2" fillId="2" borderId="4" xfId="0" applyNumberFormat="1" applyFont="1" applyFill="1" applyBorder="1" applyAlignment="1">
      <alignment horizontal="left" vertical="top" wrapText="1"/>
    </xf>
    <xf numFmtId="0" fontId="2" fillId="2" borderId="5" xfId="0" applyNumberFormat="1" applyFont="1" applyFill="1" applyBorder="1" applyAlignment="1">
      <alignment horizontal="left" vertical="top" wrapText="1"/>
    </xf>
    <xf numFmtId="0" fontId="2" fillId="3" borderId="2" xfId="0" applyNumberFormat="1" applyFont="1" applyFill="1" applyBorder="1" applyAlignment="1">
      <alignment horizontal="left" vertical="top" wrapText="1"/>
    </xf>
    <xf numFmtId="0" fontId="2" fillId="3" borderId="3" xfId="0" applyNumberFormat="1" applyFont="1" applyFill="1" applyBorder="1" applyAlignment="1">
      <alignment horizontal="left" vertical="top" wrapText="1"/>
    </xf>
    <xf numFmtId="0" fontId="2" fillId="2" borderId="2" xfId="0" applyNumberFormat="1" applyFont="1" applyFill="1" applyBorder="1" applyAlignment="1">
      <alignment horizontal="center" vertical="top" wrapText="1"/>
    </xf>
    <xf numFmtId="0" fontId="2" fillId="2" borderId="3" xfId="0" applyNumberFormat="1" applyFont="1" applyFill="1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workbookViewId="0">
      <selection activeCell="H3" sqref="H3:H7"/>
    </sheetView>
  </sheetViews>
  <sheetFormatPr defaultColWidth="8.85546875" defaultRowHeight="15" x14ac:dyDescent="0.25"/>
  <cols>
    <col min="1" max="1" width="17" customWidth="1"/>
    <col min="2" max="2" width="15" customWidth="1"/>
    <col min="3" max="3" width="34" customWidth="1"/>
    <col min="4" max="4" width="19.28515625" customWidth="1"/>
    <col min="5" max="5" width="13.7109375" customWidth="1"/>
    <col min="6" max="6" width="14" customWidth="1"/>
    <col min="7" max="7" width="13.42578125" customWidth="1"/>
    <col min="8" max="8" width="34.42578125" bestFit="1" customWidth="1"/>
  </cols>
  <sheetData>
    <row r="1" spans="1:8" x14ac:dyDescent="0.25">
      <c r="A1" s="18"/>
      <c r="B1" s="19"/>
      <c r="C1" s="19"/>
      <c r="D1" s="19"/>
      <c r="E1" s="19"/>
      <c r="F1" s="20" t="s">
        <v>7</v>
      </c>
      <c r="G1" s="22" t="s">
        <v>8</v>
      </c>
    </row>
    <row r="2" spans="1:8" ht="25.5" x14ac:dyDescent="0.25">
      <c r="A2" s="3" t="s">
        <v>9</v>
      </c>
      <c r="B2" s="3" t="s">
        <v>10</v>
      </c>
      <c r="C2" s="3" t="s">
        <v>11</v>
      </c>
      <c r="D2" s="3" t="s">
        <v>12</v>
      </c>
      <c r="E2" s="4" t="s">
        <v>13</v>
      </c>
      <c r="F2" s="21"/>
      <c r="G2" s="23"/>
      <c r="H2" t="s">
        <v>15</v>
      </c>
    </row>
    <row r="3" spans="1:8" x14ac:dyDescent="0.25">
      <c r="A3" s="12">
        <v>1</v>
      </c>
      <c r="B3" s="1">
        <v>100</v>
      </c>
      <c r="C3" s="1" t="s">
        <v>0</v>
      </c>
      <c r="D3" s="1" t="s">
        <v>1</v>
      </c>
      <c r="E3" s="6">
        <v>20</v>
      </c>
      <c r="F3" s="2">
        <v>71.37</v>
      </c>
      <c r="G3" s="7">
        <f>E3*F3</f>
        <v>1427.4</v>
      </c>
      <c r="H3" t="str">
        <f>B3&amp;C3&amp;D3&amp;F3</f>
        <v>100Уголок (немера)50X50X4 L=1170071,37</v>
      </c>
    </row>
    <row r="4" spans="1:8" x14ac:dyDescent="0.25">
      <c r="A4" s="12">
        <v>2</v>
      </c>
      <c r="B4" s="1">
        <v>200</v>
      </c>
      <c r="C4" s="1" t="s">
        <v>0</v>
      </c>
      <c r="D4" s="1" t="s">
        <v>2</v>
      </c>
      <c r="E4" s="6">
        <v>25</v>
      </c>
      <c r="F4" s="2">
        <v>46.36</v>
      </c>
      <c r="G4" s="7">
        <f t="shared" ref="G4:G7" si="0">E4*F4</f>
        <v>1159</v>
      </c>
      <c r="H4" t="str">
        <f t="shared" ref="H4:H7" si="1">B4&amp;C4&amp;D4&amp;F4</f>
        <v>200Уголок (немера)50X50X4 L=760046,36</v>
      </c>
    </row>
    <row r="5" spans="1:8" x14ac:dyDescent="0.25">
      <c r="A5" s="12">
        <v>3</v>
      </c>
      <c r="B5" s="1">
        <v>300</v>
      </c>
      <c r="C5" s="1" t="s">
        <v>0</v>
      </c>
      <c r="D5" s="1" t="s">
        <v>3</v>
      </c>
      <c r="E5" s="6">
        <v>23</v>
      </c>
      <c r="F5" s="2">
        <v>23.79</v>
      </c>
      <c r="G5" s="7">
        <f t="shared" si="0"/>
        <v>547.16999999999996</v>
      </c>
      <c r="H5" t="str">
        <f t="shared" si="1"/>
        <v>300Уголок (немера)50X50X4 L=780023,79</v>
      </c>
    </row>
    <row r="6" spans="1:8" x14ac:dyDescent="0.25">
      <c r="A6" s="12">
        <v>4</v>
      </c>
      <c r="B6" s="1">
        <v>400</v>
      </c>
      <c r="C6" s="1" t="s">
        <v>0</v>
      </c>
      <c r="D6" s="1" t="s">
        <v>4</v>
      </c>
      <c r="E6" s="6">
        <v>19</v>
      </c>
      <c r="F6" s="2">
        <v>24.4</v>
      </c>
      <c r="G6" s="7">
        <f t="shared" si="0"/>
        <v>463.59999999999997</v>
      </c>
      <c r="H6" t="str">
        <f t="shared" si="1"/>
        <v>400Уголок (немера)50X50X4 L=800024,4</v>
      </c>
    </row>
    <row r="7" spans="1:8" x14ac:dyDescent="0.25">
      <c r="A7" s="12">
        <v>5</v>
      </c>
      <c r="B7" s="1">
        <v>500</v>
      </c>
      <c r="C7" s="1" t="s">
        <v>5</v>
      </c>
      <c r="D7" s="1" t="s">
        <v>6</v>
      </c>
      <c r="E7" s="6">
        <v>21</v>
      </c>
      <c r="F7" s="2">
        <v>504.08</v>
      </c>
      <c r="G7" s="7">
        <f t="shared" si="0"/>
        <v>10585.68</v>
      </c>
      <c r="H7" t="str">
        <f t="shared" si="1"/>
        <v>500УГОЛОК РП Г/К40Х4Х11700 С255504,08</v>
      </c>
    </row>
  </sheetData>
  <mergeCells count="3">
    <mergeCell ref="A1:E1"/>
    <mergeCell ref="F1:F2"/>
    <mergeCell ref="G1:G2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workbookViewId="0">
      <selection activeCell="A2" sqref="A2"/>
    </sheetView>
  </sheetViews>
  <sheetFormatPr defaultColWidth="8.85546875" defaultRowHeight="15" x14ac:dyDescent="0.25"/>
  <cols>
    <col min="1" max="1" width="15.7109375" customWidth="1"/>
    <col min="2" max="2" width="15" customWidth="1"/>
    <col min="3" max="3" width="34" customWidth="1"/>
    <col min="4" max="4" width="19.28515625" customWidth="1"/>
    <col min="5" max="5" width="13.7109375" customWidth="1"/>
    <col min="6" max="6" width="14" customWidth="1"/>
    <col min="7" max="7" width="13.42578125" customWidth="1"/>
    <col min="8" max="8" width="32.42578125" customWidth="1"/>
  </cols>
  <sheetData>
    <row r="1" spans="1:8" ht="34.5" customHeight="1" x14ac:dyDescent="0.25">
      <c r="A1" s="5" t="s">
        <v>9</v>
      </c>
      <c r="B1" s="3" t="s">
        <v>10</v>
      </c>
      <c r="C1" s="3" t="s">
        <v>11</v>
      </c>
      <c r="D1" s="3" t="s">
        <v>12</v>
      </c>
      <c r="E1" s="4" t="s">
        <v>13</v>
      </c>
      <c r="F1" s="10" t="s">
        <v>7</v>
      </c>
      <c r="G1" s="8" t="s">
        <v>8</v>
      </c>
      <c r="H1" t="s">
        <v>14</v>
      </c>
    </row>
    <row r="2" spans="1:8" x14ac:dyDescent="0.25">
      <c r="A2" s="11">
        <f>INDEX('1'!$A$3:$A$7,MATCH(H2,'1'!$H$3:$H$7,0))</f>
        <v>1</v>
      </c>
      <c r="B2" s="9">
        <v>100</v>
      </c>
      <c r="C2" s="1" t="s">
        <v>0</v>
      </c>
      <c r="D2" s="1" t="s">
        <v>1</v>
      </c>
      <c r="E2" s="6">
        <v>20</v>
      </c>
      <c r="F2" s="2">
        <v>71.37</v>
      </c>
      <c r="G2" s="7">
        <f>E2*F2</f>
        <v>1427.4</v>
      </c>
      <c r="H2" t="str">
        <f>B2&amp;C2&amp;D2&amp;F2</f>
        <v>100Уголок (немера)50X50X4 L=1170071,37</v>
      </c>
    </row>
    <row r="3" spans="1:8" x14ac:dyDescent="0.25">
      <c r="A3" s="11">
        <f>INDEX('1'!$A$3:$A$7,MATCH(H3,'1'!$H$3:$H$7,0))</f>
        <v>3</v>
      </c>
      <c r="B3" s="9">
        <v>300</v>
      </c>
      <c r="C3" s="1" t="s">
        <v>0</v>
      </c>
      <c r="D3" s="1" t="s">
        <v>3</v>
      </c>
      <c r="E3" s="6">
        <v>23</v>
      </c>
      <c r="F3" s="2">
        <v>23.79</v>
      </c>
      <c r="G3" s="7">
        <f t="shared" ref="G3:G4" si="0">E3*F3</f>
        <v>547.16999999999996</v>
      </c>
      <c r="H3" t="str">
        <f t="shared" ref="H3:H4" si="1">B3&amp;C3&amp;D3&amp;F3</f>
        <v>300Уголок (немера)50X50X4 L=780023,79</v>
      </c>
    </row>
    <row r="4" spans="1:8" x14ac:dyDescent="0.25">
      <c r="A4" s="11">
        <f>INDEX('1'!$A$3:$A$7,MATCH(H4,'1'!$H$3:$H$7,0))</f>
        <v>5</v>
      </c>
      <c r="B4" s="9">
        <v>500</v>
      </c>
      <c r="C4" s="1" t="s">
        <v>5</v>
      </c>
      <c r="D4" s="1" t="s">
        <v>6</v>
      </c>
      <c r="E4" s="6">
        <v>21</v>
      </c>
      <c r="F4" s="2">
        <v>504.08</v>
      </c>
      <c r="G4" s="7">
        <f t="shared" si="0"/>
        <v>10585.68</v>
      </c>
      <c r="H4" t="str">
        <f t="shared" si="1"/>
        <v>500УГОЛОК РП Г/К40Х4Х11700 С255504,08</v>
      </c>
    </row>
    <row r="8" spans="1:8" x14ac:dyDescent="0.25">
      <c r="A8">
        <f t="array" ref="A8">INDEX('1'!$A$3:$A$7,MATCH(B2&amp;C2&amp;D2&amp;F2,'1'!$B$3:$B$7&amp;'1'!$C$3:$C$7&amp;'1'!$D$3:$D$7&amp;'1'!$F$3:$F$7,0))</f>
        <v>1</v>
      </c>
    </row>
    <row r="9" spans="1:8" x14ac:dyDescent="0.25">
      <c r="A9">
        <f t="array" ref="A9">INDEX('1'!$A$3:$A$7,MATCH(B3&amp;C3&amp;D3&amp;F3,'1'!$B$3:$B$7&amp;'1'!$C$3:$C$7&amp;'1'!$D$3:$D$7&amp;'1'!$F$3:$F$7,0))</f>
        <v>3</v>
      </c>
    </row>
    <row r="10" spans="1:8" x14ac:dyDescent="0.25">
      <c r="A10">
        <f t="array" ref="A10">INDEX('1'!$A$3:$A$7,MATCH(B4&amp;C4&amp;D4&amp;F4,'1'!$B$3:$B$7&amp;'1'!$C$3:$C$7&amp;'1'!$D$3:$D$7&amp;'1'!$F$3:$F$7,0))</f>
        <v>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tabSelected="1" workbookViewId="0">
      <selection activeCell="H9" sqref="H9"/>
    </sheetView>
  </sheetViews>
  <sheetFormatPr defaultColWidth="8.85546875" defaultRowHeight="15" x14ac:dyDescent="0.25"/>
  <cols>
    <col min="1" max="1" width="20.7109375" customWidth="1"/>
    <col min="2" max="2" width="27.5703125" customWidth="1"/>
  </cols>
  <sheetData>
    <row r="1" spans="1:3" x14ac:dyDescent="0.25">
      <c r="A1" t="s">
        <v>24</v>
      </c>
    </row>
    <row r="2" spans="1:3" ht="9" customHeight="1" x14ac:dyDescent="0.25"/>
    <row r="3" spans="1:3" x14ac:dyDescent="0.25">
      <c r="A3" s="13" t="s">
        <v>19</v>
      </c>
      <c r="B3" s="13" t="s">
        <v>20</v>
      </c>
    </row>
    <row r="4" spans="1:3" x14ac:dyDescent="0.25">
      <c r="A4" s="14" t="s">
        <v>16</v>
      </c>
      <c r="B4" s="13" t="s">
        <v>21</v>
      </c>
    </row>
    <row r="5" spans="1:3" x14ac:dyDescent="0.25">
      <c r="A5" s="14" t="s">
        <v>17</v>
      </c>
      <c r="B5" s="13" t="s">
        <v>22</v>
      </c>
    </row>
    <row r="6" spans="1:3" x14ac:dyDescent="0.25">
      <c r="A6" s="14" t="s">
        <v>18</v>
      </c>
      <c r="B6" s="13" t="s">
        <v>23</v>
      </c>
    </row>
    <row r="10" spans="1:3" x14ac:dyDescent="0.25">
      <c r="A10" t="s">
        <v>25</v>
      </c>
    </row>
    <row r="11" spans="1:3" ht="6.75" customHeight="1" x14ac:dyDescent="0.25"/>
    <row r="12" spans="1:3" x14ac:dyDescent="0.25">
      <c r="A12" s="13" t="s">
        <v>20</v>
      </c>
      <c r="B12" s="13" t="s">
        <v>19</v>
      </c>
    </row>
    <row r="13" spans="1:3" x14ac:dyDescent="0.25">
      <c r="A13" s="13" t="s">
        <v>26</v>
      </c>
      <c r="B13" s="15" t="str">
        <f t="array" ref="B13">INDEX(A$4:A$6,MAX(ISNUMBER(SEARCH(A13,B$4:B$6))*(ROW(B$4:B$6)-3)))</f>
        <v>R-40 деталь</v>
      </c>
      <c r="C13" t="str">
        <f>LOOKUP(,-SEARCH(A13,B$4:B$6),A$4:A$6)</f>
        <v>R-40 деталь</v>
      </c>
    </row>
    <row r="14" spans="1:3" x14ac:dyDescent="0.25">
      <c r="A14" s="13" t="s">
        <v>27</v>
      </c>
      <c r="B14" s="15" t="str">
        <f t="array" ref="B14">INDEX(A$4:A$6,MAX(ISNUMBER(SEARCH(A14,B$4:B$6))*(ROW(B$4:B$6)-3)))</f>
        <v>R-35 деталь</v>
      </c>
      <c r="C14" t="str">
        <f t="shared" ref="C14:C15" si="0">LOOKUP(,-SEARCH(A14,B$4:B$6),A$4:A$6)</f>
        <v>R-35 деталь</v>
      </c>
    </row>
    <row r="15" spans="1:3" x14ac:dyDescent="0.25">
      <c r="A15" s="13" t="s">
        <v>28</v>
      </c>
      <c r="B15" s="15" t="str">
        <f t="array" ref="B15">INDEX(A$4:A$6,MAX(ISNUMBER(SEARCH(A15,B$4:B$6))*(ROW(B$4:B$6)-3)))</f>
        <v>R-36 деталь</v>
      </c>
      <c r="C15" t="str">
        <f t="shared" si="0"/>
        <v>R-36 деталь</v>
      </c>
    </row>
    <row r="18" spans="1:1" x14ac:dyDescent="0.25">
      <c r="A18" s="16" t="s">
        <v>29</v>
      </c>
    </row>
    <row r="19" spans="1:1" x14ac:dyDescent="0.25">
      <c r="A19" s="17" t="s">
        <v>31</v>
      </c>
    </row>
    <row r="20" spans="1:1" x14ac:dyDescent="0.25">
      <c r="A20" s="17" t="s">
        <v>30</v>
      </c>
    </row>
  </sheetData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2014-02-19T05:47:50Z</dcterms:modified>
</cp:coreProperties>
</file>