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6975"/>
  </bookViews>
  <sheets>
    <sheet name="Исходные Данные" sheetId="1" r:id="rId1"/>
    <sheet name="Форма отбора" sheetId="2" r:id="rId2"/>
    <sheet name="Лист3" sheetId="3" r:id="rId3"/>
  </sheets>
  <definedNames>
    <definedName name="списокУникальные_Город">'Исходные Данные'!$C:$G</definedName>
    <definedName name="списокУникальные_Канал_продаж">'Исходные Данные'!$A:$E</definedName>
    <definedName name="списокУникальные_Территория">'Исходные Данные'!$B:$F</definedName>
    <definedName name="списокУникальные_Фирма">'Исходные Данные'!$D:$H</definedName>
    <definedName name="Уникальные_Город">'Исходные Данные'!$C:$C</definedName>
    <definedName name="Уникальные_Канал_продаж">'Исходные Данные'!$A:$A</definedName>
    <definedName name="Уникальные_Территория">'Исходные Данные'!$B:$B</definedName>
    <definedName name="Уникальные_Фирма">'Исходные Данные'!$D:$D</definedName>
  </definedNames>
  <calcPr calcId="125725"/>
</workbook>
</file>

<file path=xl/calcChain.xml><?xml version="1.0" encoding="utf-8"?>
<calcChain xmlns="http://schemas.openxmlformats.org/spreadsheetml/2006/main">
  <c r="D32" i="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3"/>
  <c r="D4" s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3"/>
  <c r="B24"/>
  <c r="B25"/>
  <c r="B27"/>
  <c r="B28"/>
  <c r="B30"/>
  <c r="B31"/>
  <c r="B33"/>
  <c r="B34"/>
  <c r="B35"/>
  <c r="B36"/>
  <c r="B38"/>
  <c r="B39"/>
  <c r="B40"/>
  <c r="B41"/>
  <c r="B42"/>
  <c r="B44"/>
  <c r="B45"/>
  <c r="B46"/>
  <c r="B48"/>
  <c r="B49"/>
  <c r="B50"/>
  <c r="B51"/>
  <c r="B52"/>
  <c r="B53"/>
  <c r="B55"/>
  <c r="B56"/>
  <c r="B57"/>
  <c r="B59"/>
  <c r="B60"/>
  <c r="B61"/>
  <c r="B3"/>
  <c r="C4"/>
  <c r="C5"/>
  <c r="C6"/>
  <c r="C7"/>
  <c r="C9"/>
  <c r="C10"/>
  <c r="C12"/>
  <c r="C13"/>
  <c r="C15"/>
  <c r="C16"/>
  <c r="C17"/>
  <c r="C18"/>
  <c r="C20"/>
  <c r="C21"/>
  <c r="C32"/>
  <c r="C3"/>
  <c r="A4"/>
  <c r="A54" s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5"/>
  <c r="A56"/>
  <c r="A57"/>
  <c r="A58"/>
  <c r="A59"/>
  <c r="A60"/>
  <c r="A61"/>
  <c r="A3"/>
  <c r="D5" l="1"/>
  <c r="D6"/>
  <c r="B22"/>
  <c r="B26" s="1"/>
  <c r="C8"/>
  <c r="C11"/>
  <c r="C14" s="1"/>
  <c r="C19" s="1"/>
  <c r="I53"/>
  <c r="D7" l="1"/>
  <c r="B32"/>
  <c r="B29"/>
  <c r="B37"/>
  <c r="B43"/>
  <c r="B47" s="1"/>
  <c r="C22"/>
  <c r="C23" s="1"/>
  <c r="I25"/>
  <c r="I19"/>
  <c r="I51"/>
  <c r="I16"/>
  <c r="I40"/>
  <c r="I60"/>
  <c r="I54"/>
  <c r="I15"/>
  <c r="I47"/>
  <c r="I34"/>
  <c r="I4"/>
  <c r="I12"/>
  <c r="I32"/>
  <c r="I56"/>
  <c r="I30"/>
  <c r="I57"/>
  <c r="I35"/>
  <c r="I14"/>
  <c r="I37"/>
  <c r="I8"/>
  <c r="I28"/>
  <c r="I48"/>
  <c r="I22"/>
  <c r="I49"/>
  <c r="I31"/>
  <c r="I6"/>
  <c r="I9"/>
  <c r="I24"/>
  <c r="I44"/>
  <c r="I42"/>
  <c r="I38"/>
  <c r="I33"/>
  <c r="I7"/>
  <c r="I23"/>
  <c r="I39"/>
  <c r="I55"/>
  <c r="I18"/>
  <c r="I50"/>
  <c r="I17"/>
  <c r="I45"/>
  <c r="I13"/>
  <c r="I5"/>
  <c r="I29"/>
  <c r="I61"/>
  <c r="I20"/>
  <c r="I36"/>
  <c r="I52"/>
  <c r="I10"/>
  <c r="I46"/>
  <c r="I41"/>
  <c r="I11"/>
  <c r="I27"/>
  <c r="I43"/>
  <c r="I59"/>
  <c r="I26"/>
  <c r="I58"/>
  <c r="I21"/>
  <c r="D8" l="1"/>
  <c r="B54"/>
  <c r="B58" s="1"/>
  <c r="C24"/>
  <c r="I3"/>
  <c r="D9" l="1"/>
  <c r="C25"/>
  <c r="D10" l="1"/>
  <c r="D11"/>
  <c r="C26"/>
  <c r="C27" s="1"/>
  <c r="D12" l="1"/>
  <c r="C28"/>
  <c r="D13" l="1"/>
  <c r="C30"/>
  <c r="C29"/>
  <c r="J33"/>
  <c r="J30"/>
  <c r="J45"/>
  <c r="J53"/>
  <c r="J57"/>
  <c r="J10"/>
  <c r="J29"/>
  <c r="J34"/>
  <c r="J55"/>
  <c r="J61"/>
  <c r="J44"/>
  <c r="J12"/>
  <c r="J28"/>
  <c r="J22"/>
  <c r="J37"/>
  <c r="J5"/>
  <c r="J4"/>
  <c r="J13"/>
  <c r="J40"/>
  <c r="J58"/>
  <c r="J49"/>
  <c r="J38"/>
  <c r="J24"/>
  <c r="J41"/>
  <c r="J26"/>
  <c r="J27"/>
  <c r="J32"/>
  <c r="J16"/>
  <c r="J3"/>
  <c r="J15"/>
  <c r="J21"/>
  <c r="J14"/>
  <c r="J39"/>
  <c r="J60"/>
  <c r="J52"/>
  <c r="J56"/>
  <c r="J50"/>
  <c r="J18"/>
  <c r="J7"/>
  <c r="J17"/>
  <c r="J36"/>
  <c r="J46"/>
  <c r="J23"/>
  <c r="J20"/>
  <c r="J43"/>
  <c r="J35"/>
  <c r="J6"/>
  <c r="J9"/>
  <c r="J59"/>
  <c r="J47"/>
  <c r="J11"/>
  <c r="J19"/>
  <c r="J48"/>
  <c r="J42"/>
  <c r="J31"/>
  <c r="J54"/>
  <c r="J51"/>
  <c r="J8"/>
  <c r="J25"/>
  <c r="D16" l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14"/>
  <c r="D15" s="1"/>
  <c r="C3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L56" l="1"/>
  <c r="L7"/>
  <c r="L60"/>
  <c r="L40"/>
  <c r="L43"/>
  <c r="L39"/>
  <c r="L20"/>
  <c r="L19"/>
  <c r="L35"/>
  <c r="L48"/>
  <c r="L31"/>
  <c r="L28"/>
  <c r="L59"/>
  <c r="L16"/>
  <c r="L44"/>
  <c r="L47"/>
  <c r="L6"/>
  <c r="L4"/>
  <c r="L5"/>
  <c r="L11"/>
  <c r="L55"/>
  <c r="L36"/>
  <c r="L3"/>
  <c r="L14"/>
  <c r="L8"/>
  <c r="L12"/>
  <c r="L52"/>
  <c r="L18"/>
  <c r="L10"/>
  <c r="L27"/>
  <c r="L30"/>
  <c r="L50"/>
  <c r="L13"/>
  <c r="L29"/>
  <c r="L45"/>
  <c r="L37"/>
  <c r="L32"/>
  <c r="L25"/>
  <c r="L61"/>
  <c r="L9"/>
  <c r="L53"/>
  <c r="L46"/>
  <c r="L51"/>
  <c r="L34"/>
  <c r="L38"/>
  <c r="L21"/>
  <c r="L23"/>
  <c r="L49"/>
  <c r="L41"/>
  <c r="L33"/>
  <c r="L24"/>
  <c r="L42"/>
  <c r="L57"/>
  <c r="L15"/>
  <c r="L26"/>
  <c r="L22"/>
  <c r="L58"/>
  <c r="L54"/>
  <c r="L17"/>
  <c r="K22" l="1"/>
  <c r="K12"/>
  <c r="K28"/>
  <c r="K57"/>
  <c r="K56"/>
  <c r="K32"/>
  <c r="K51"/>
  <c r="K50"/>
  <c r="K30"/>
  <c r="K31"/>
  <c r="K20"/>
  <c r="K43"/>
  <c r="K5"/>
  <c r="K24"/>
  <c r="K53"/>
  <c r="K16"/>
  <c r="K9"/>
  <c r="K18" l="1"/>
  <c r="K44"/>
  <c r="K46"/>
  <c r="K39"/>
  <c r="K60"/>
  <c r="K59"/>
  <c r="K47"/>
  <c r="K36"/>
  <c r="K40"/>
  <c r="K48"/>
  <c r="K38"/>
  <c r="K4"/>
  <c r="K13"/>
  <c r="K58"/>
  <c r="K25"/>
  <c r="K41"/>
  <c r="K29"/>
  <c r="K61"/>
  <c r="K45"/>
  <c r="K27"/>
  <c r="K55"/>
  <c r="K33"/>
  <c r="K35"/>
  <c r="K49"/>
  <c r="K7"/>
  <c r="K17"/>
  <c r="K23"/>
  <c r="K42"/>
  <c r="K26"/>
  <c r="K10"/>
  <c r="K52"/>
  <c r="K37"/>
  <c r="K19"/>
  <c r="K14"/>
  <c r="K3"/>
  <c r="K15"/>
  <c r="K11"/>
  <c r="K54"/>
  <c r="K6"/>
  <c r="K21"/>
  <c r="K34"/>
  <c r="K8"/>
</calcChain>
</file>

<file path=xl/sharedStrings.xml><?xml version="1.0" encoding="utf-8"?>
<sst xmlns="http://schemas.openxmlformats.org/spreadsheetml/2006/main" count="258" uniqueCount="128">
  <si>
    <t>Канал продаж</t>
  </si>
  <si>
    <t>Территория</t>
  </si>
  <si>
    <t>Канал 1</t>
  </si>
  <si>
    <t>Канал 2</t>
  </si>
  <si>
    <t>Канал 3</t>
  </si>
  <si>
    <t>Город</t>
  </si>
  <si>
    <t>Территория 1</t>
  </si>
  <si>
    <t>Территория 2</t>
  </si>
  <si>
    <t>Территория 3</t>
  </si>
  <si>
    <t>Территория 4</t>
  </si>
  <si>
    <t>Территория 5</t>
  </si>
  <si>
    <t>Территория 6</t>
  </si>
  <si>
    <t>Территория 7</t>
  </si>
  <si>
    <t>Территория 8</t>
  </si>
  <si>
    <t>Территория 9</t>
  </si>
  <si>
    <t>Территория 10</t>
  </si>
  <si>
    <t>Город 1</t>
  </si>
  <si>
    <t>Город 2</t>
  </si>
  <si>
    <t>Город 3</t>
  </si>
  <si>
    <t>Город 4</t>
  </si>
  <si>
    <t>Город 5</t>
  </si>
  <si>
    <t>Город 6</t>
  </si>
  <si>
    <t>Город 7</t>
  </si>
  <si>
    <t>Город 8</t>
  </si>
  <si>
    <t>Город 9</t>
  </si>
  <si>
    <t>Город 10</t>
  </si>
  <si>
    <t>Город 11</t>
  </si>
  <si>
    <t>Город 12</t>
  </si>
  <si>
    <t>Город 13</t>
  </si>
  <si>
    <t>Город 14</t>
  </si>
  <si>
    <t>Город 15</t>
  </si>
  <si>
    <t>Город 17</t>
  </si>
  <si>
    <t>Город 18</t>
  </si>
  <si>
    <t>Город 19</t>
  </si>
  <si>
    <t>Город 20</t>
  </si>
  <si>
    <t>Город 21</t>
  </si>
  <si>
    <t>Город 22</t>
  </si>
  <si>
    <t>Город 23</t>
  </si>
  <si>
    <t>Город 24</t>
  </si>
  <si>
    <t>Город 25</t>
  </si>
  <si>
    <t>Город 26</t>
  </si>
  <si>
    <t>Город 27</t>
  </si>
  <si>
    <t>Город 28</t>
  </si>
  <si>
    <t>Город 29</t>
  </si>
  <si>
    <t>Город 30</t>
  </si>
  <si>
    <t>Город 31</t>
  </si>
  <si>
    <t>Город 32</t>
  </si>
  <si>
    <t>Город 33</t>
  </si>
  <si>
    <t>Город 34</t>
  </si>
  <si>
    <t>Город 35</t>
  </si>
  <si>
    <t>Город 36</t>
  </si>
  <si>
    <t>Город 37</t>
  </si>
  <si>
    <t>Город 38</t>
  </si>
  <si>
    <t>Город 39</t>
  </si>
  <si>
    <t>Город 41</t>
  </si>
  <si>
    <t>Город 42</t>
  </si>
  <si>
    <t>Город 43</t>
  </si>
  <si>
    <t>Город 44</t>
  </si>
  <si>
    <t>Фирма</t>
  </si>
  <si>
    <t>Фирма 1</t>
  </si>
  <si>
    <t>Фирма 2</t>
  </si>
  <si>
    <t>Фирма 3</t>
  </si>
  <si>
    <t>Фирма 4</t>
  </si>
  <si>
    <t>Фирма 5</t>
  </si>
  <si>
    <t>Фирма 6</t>
  </si>
  <si>
    <t>Фирма 7</t>
  </si>
  <si>
    <t>Фирма 8</t>
  </si>
  <si>
    <t>Фирма 9</t>
  </si>
  <si>
    <t>Фирма 10</t>
  </si>
  <si>
    <t>Фирма 11</t>
  </si>
  <si>
    <t>Фирма 12</t>
  </si>
  <si>
    <t>Фирма 13</t>
  </si>
  <si>
    <t>Фирма 14</t>
  </si>
  <si>
    <t>Фирма 15</t>
  </si>
  <si>
    <t>Фирма 16</t>
  </si>
  <si>
    <t>Фирма 17</t>
  </si>
  <si>
    <t>Фирма 18</t>
  </si>
  <si>
    <t>Фирма 19</t>
  </si>
  <si>
    <t>Фирма 20</t>
  </si>
  <si>
    <t>Фирма 21</t>
  </si>
  <si>
    <t>Фирма 22</t>
  </si>
  <si>
    <t>Фирма 23</t>
  </si>
  <si>
    <t>Фирма 24</t>
  </si>
  <si>
    <t>Фирма 25</t>
  </si>
  <si>
    <t>Фирма 26</t>
  </si>
  <si>
    <t>Фирма 27</t>
  </si>
  <si>
    <t>Фирма 28</t>
  </si>
  <si>
    <t>Фирма 29</t>
  </si>
  <si>
    <t>Фирма 30</t>
  </si>
  <si>
    <t>Фирма 31</t>
  </si>
  <si>
    <t>Фирма 32</t>
  </si>
  <si>
    <t>Фирма 33</t>
  </si>
  <si>
    <t>Фирма 34</t>
  </si>
  <si>
    <t>Фирма 35</t>
  </si>
  <si>
    <t>Фирма 36</t>
  </si>
  <si>
    <t>Фирма 37</t>
  </si>
  <si>
    <t>Фирма 38</t>
  </si>
  <si>
    <t>Фирма 39</t>
  </si>
  <si>
    <t>Фирма 40</t>
  </si>
  <si>
    <t>Фирма 41</t>
  </si>
  <si>
    <t>Фирма 42</t>
  </si>
  <si>
    <t>Фирма 43</t>
  </si>
  <si>
    <t>Фирма 44</t>
  </si>
  <si>
    <t>Фирма 45</t>
  </si>
  <si>
    <t>Фирма 46</t>
  </si>
  <si>
    <t>Фирма 47</t>
  </si>
  <si>
    <t>Фирма 48</t>
  </si>
  <si>
    <t>Фирма 49</t>
  </si>
  <si>
    <t>Фирма 50</t>
  </si>
  <si>
    <t>Фирма 51</t>
  </si>
  <si>
    <t>Фирма 52</t>
  </si>
  <si>
    <t>Фирма 53</t>
  </si>
  <si>
    <t>Фирма 54</t>
  </si>
  <si>
    <t>Фирма 55</t>
  </si>
  <si>
    <t>Фирма 56</t>
  </si>
  <si>
    <t>Фирма 57</t>
  </si>
  <si>
    <t>Фирма 58</t>
  </si>
  <si>
    <t>Фирма 59</t>
  </si>
  <si>
    <t>Город 45</t>
  </si>
  <si>
    <t>Уникальные Канал продаж</t>
  </si>
  <si>
    <t>Уникальные Город</t>
  </si>
  <si>
    <t>Уникальные Фирма</t>
  </si>
  <si>
    <t>Уникальные Территория</t>
  </si>
  <si>
    <t>Список Уникальные Канал продаж</t>
  </si>
  <si>
    <t>Список Уникальные Территория</t>
  </si>
  <si>
    <t>Список Уникальные Город</t>
  </si>
  <si>
    <t>Список Уникальные Фирма</t>
  </si>
  <si>
    <t>ВСЕ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</si>
</sst>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color rgb="FF444444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0" fillId="0" borderId="1" xfId="0" applyBorder="1"/>
    <xf numFmtId="0" fontId="1" fillId="3" borderId="1" xfId="0" applyFont="1" applyFill="1" applyBorder="1"/>
    <xf numFmtId="1" fontId="3" fillId="2" borderId="1" xfId="1" applyNumberFormat="1" applyFont="1" applyFill="1" applyBorder="1" applyAlignment="1">
      <alignment horizontal="left" vertical="top" wrapText="1"/>
    </xf>
    <xf numFmtId="1" fontId="0" fillId="0" borderId="1" xfId="0" applyNumberFormat="1" applyBorder="1"/>
    <xf numFmtId="1" fontId="1" fillId="3" borderId="1" xfId="0" applyNumberFormat="1" applyFont="1" applyFill="1" applyBorder="1"/>
    <xf numFmtId="1" fontId="0" fillId="0" borderId="0" xfId="0" applyNumberFormat="1"/>
    <xf numFmtId="0" fontId="0" fillId="4" borderId="1" xfId="0" applyFill="1" applyBorder="1"/>
    <xf numFmtId="0" fontId="3" fillId="2" borderId="2" xfId="1" applyNumberFormat="1" applyFont="1" applyFill="1" applyBorder="1" applyAlignment="1">
      <alignment horizontal="left" vertical="top" wrapText="1"/>
    </xf>
    <xf numFmtId="0" fontId="0" fillId="4" borderId="2" xfId="0" applyFill="1" applyBorder="1"/>
    <xf numFmtId="0" fontId="4" fillId="0" borderId="1" xfId="0" applyFont="1" applyBorder="1"/>
    <xf numFmtId="0" fontId="0" fillId="0" borderId="1" xfId="0" applyFill="1" applyBorder="1"/>
    <xf numFmtId="1" fontId="0" fillId="0" borderId="1" xfId="0" applyNumberFormat="1" applyFill="1" applyBorder="1"/>
    <xf numFmtId="0" fontId="4" fillId="0" borderId="1" xfId="0" applyFont="1" applyFill="1" applyBorder="1"/>
  </cellXfs>
  <cellStyles count="2">
    <cellStyle name="Обычный" xfId="0" builtinId="0"/>
    <cellStyle name="Обычный_ЗАО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topLeftCell="C1" zoomScale="75" zoomScaleNormal="75" workbookViewId="0">
      <selection activeCell="M3" sqref="M3"/>
    </sheetView>
  </sheetViews>
  <sheetFormatPr defaultRowHeight="15"/>
  <cols>
    <col min="1" max="1" width="14.5703125" customWidth="1"/>
    <col min="2" max="2" width="14.7109375" customWidth="1"/>
    <col min="3" max="4" width="14.5703125" customWidth="1"/>
    <col min="5" max="5" width="14.5703125" bestFit="1" customWidth="1"/>
    <col min="6" max="6" width="14.42578125" bestFit="1" customWidth="1"/>
    <col min="7" max="7" width="8.85546875" style="7" bestFit="1" customWidth="1"/>
    <col min="8" max="8" width="11.5703125" customWidth="1"/>
    <col min="9" max="9" width="12.42578125" customWidth="1"/>
    <col min="10" max="10" width="15.5703125" customWidth="1"/>
    <col min="11" max="12" width="12.42578125" customWidth="1"/>
    <col min="13" max="13" width="14.140625" customWidth="1"/>
    <col min="14" max="14" width="20.85546875" bestFit="1" customWidth="1"/>
    <col min="15" max="15" width="13.140625" bestFit="1" customWidth="1"/>
    <col min="16" max="16" width="12.7109375" bestFit="1" customWidth="1"/>
  </cols>
  <sheetData>
    <row r="1" spans="1:16" ht="51">
      <c r="A1" s="1" t="s">
        <v>119</v>
      </c>
      <c r="B1" s="1" t="s">
        <v>122</v>
      </c>
      <c r="C1" s="1" t="s">
        <v>120</v>
      </c>
      <c r="D1" s="1" t="s">
        <v>121</v>
      </c>
      <c r="E1" s="1" t="s">
        <v>0</v>
      </c>
      <c r="F1" s="1" t="s">
        <v>1</v>
      </c>
      <c r="G1" s="4" t="s">
        <v>5</v>
      </c>
      <c r="H1" s="1" t="s">
        <v>58</v>
      </c>
      <c r="I1" s="1" t="s">
        <v>123</v>
      </c>
      <c r="J1" s="1" t="s">
        <v>124</v>
      </c>
      <c r="K1" s="1" t="s">
        <v>125</v>
      </c>
      <c r="L1" s="1" t="s">
        <v>126</v>
      </c>
      <c r="M1" s="1" t="s">
        <v>123</v>
      </c>
      <c r="N1" s="1" t="s">
        <v>124</v>
      </c>
      <c r="O1" s="1" t="s">
        <v>125</v>
      </c>
      <c r="P1" s="1" t="s">
        <v>126</v>
      </c>
    </row>
    <row r="2" spans="1:16">
      <c r="A2" s="1"/>
      <c r="B2" s="1"/>
      <c r="C2" s="1"/>
      <c r="D2" s="1"/>
      <c r="E2" s="1"/>
      <c r="F2" s="1"/>
      <c r="G2" s="4"/>
      <c r="H2" s="1"/>
      <c r="I2" s="1" t="s">
        <v>127</v>
      </c>
      <c r="J2" s="1" t="s">
        <v>127</v>
      </c>
      <c r="K2" s="1" t="s">
        <v>127</v>
      </c>
      <c r="L2" s="1" t="s">
        <v>127</v>
      </c>
      <c r="M2" s="9"/>
      <c r="N2" s="1"/>
      <c r="O2" s="1"/>
      <c r="P2" s="1"/>
    </row>
    <row r="3" spans="1:16" ht="16.5">
      <c r="A3" s="12">
        <f>IF(COUNTIF(E$1:E3,E3)=1,MAX(A$1:A2)+1,"")</f>
        <v>1</v>
      </c>
      <c r="B3" s="12">
        <f>IF(AND(COUNTIF(F$1:F3,F3)=1,ISTEXT(F3),OR(E3=$M$3,$M$3="ВСЕ")),MAX(B$1:B2)+1,"")</f>
        <v>1</v>
      </c>
      <c r="C3" s="12" t="str">
        <f>IF(AND(COUNTIF(G$1:G3,G3)=1,ISTEXT(G3),OR(AND($M$3="ВСЕ",$N$3="ВСЕ"),AND(E3=$M$3,$N$3="ВСЕ"),AND(E3=$M$3,F3=$N$3))),MAX(C$1:C2)+1,"")</f>
        <v/>
      </c>
      <c r="D3" s="12" t="str">
        <f>IF(AND(COUNTIF(H$1:H3,H3)=1,ISTEXT(H3),OR(AND($M$3="ВСЕ",$N$3="ВСЕ",$O$3="ВСЕ"),AND(E3=$M$3,$N$3="ВСЕ",$O$3="ВСЕ"),AND(E3=$M$3,F3=$N$3,$O$3="ВСЕ"),AND(E3=$M$3,F3=$N$3,G3=$O$3))),MAX(D$1:D2)+1,"")</f>
        <v/>
      </c>
      <c r="E3" s="2" t="s">
        <v>2</v>
      </c>
      <c r="F3" s="2" t="s">
        <v>6</v>
      </c>
      <c r="G3" s="5" t="s">
        <v>16</v>
      </c>
      <c r="H3" s="2" t="s">
        <v>59</v>
      </c>
      <c r="I3" s="14" t="str">
        <f t="shared" ref="I3:I34" si="0">IF(MAX(Уникальные_Канал_продаж)&lt;ROW(1:1),"",VLOOKUP(ROW(1:1),списокУникальные_Канал_продаж,5))</f>
        <v>Канал 1</v>
      </c>
      <c r="J3" s="12" t="str">
        <f t="shared" ref="J3:J34" si="1">IF(MAX(Уникальные_Территория)&lt;ROW(1:1),"",VLOOKUP(ROW(1:1),списокУникальные_Территория,5))</f>
        <v>Территория 1</v>
      </c>
      <c r="K3" s="12" t="str">
        <f t="shared" ref="K3:K34" si="2">IF(MAX(Уникальные_Город)&lt;ROW(1:1),"",VLOOKUP(ROW(1:1),списокУникальные_Город,5))</f>
        <v>Город 10</v>
      </c>
      <c r="L3" s="12" t="str">
        <f>IF(MAX(Уникальные_Фирма)&lt;ROW(1:1),"",VLOOKUP(ROW(1:1),списокУникальные_Фирма,5))</f>
        <v>Фирма 24</v>
      </c>
      <c r="M3" s="10" t="s">
        <v>2</v>
      </c>
      <c r="N3" s="8" t="s">
        <v>8</v>
      </c>
      <c r="O3" s="8" t="s">
        <v>25</v>
      </c>
      <c r="P3" s="8" t="s">
        <v>82</v>
      </c>
    </row>
    <row r="4" spans="1:16" ht="16.5">
      <c r="A4" s="12" t="str">
        <f>IF(COUNTIF(E$1:E4,E4)=1,MAX(A$1:A3)+1,"")</f>
        <v/>
      </c>
      <c r="B4" s="12" t="str">
        <f>IF(AND(COUNTIF(F$1:F4,F4)=1,ISTEXT(F4),OR(E4=$M$3,$M$3="ВСЕ")),MAX(B$1:B3)+1,"")</f>
        <v/>
      </c>
      <c r="C4" s="12" t="str">
        <f>IF(AND(COUNTIF(G$1:G4,G4)=1,ISTEXT(G4),OR(AND($M$3="ВСЕ",$N$3="ВСЕ"),AND(E4=$M$3,$N$3="ВСЕ"),AND(E4=$M$3,F4=$N$3))),MAX(C$1:C3)+1,"")</f>
        <v/>
      </c>
      <c r="D4" s="12" t="str">
        <f>IF(AND(COUNTIF(H$1:H4,H4)=1,ISTEXT(H4),OR(AND($M$3="ВСЕ",$N$3="ВСЕ",$O$3="ВСЕ"),AND(E4=$M$3,$N$3="ВСЕ",$O$3="ВСЕ"),AND(E4=$M$3,F4=$N$3,$O$3="ВСЕ"),AND(E4=$M$3,F4=$N$3,G4=$O$3))),MAX(D$1:D3)+1,"")</f>
        <v/>
      </c>
      <c r="E4" s="2" t="s">
        <v>2</v>
      </c>
      <c r="F4" s="2" t="s">
        <v>6</v>
      </c>
      <c r="G4" s="5" t="s">
        <v>16</v>
      </c>
      <c r="H4" s="2" t="s">
        <v>60</v>
      </c>
      <c r="I4" s="11" t="str">
        <f t="shared" si="0"/>
        <v>Канал 2</v>
      </c>
      <c r="J4" s="2" t="str">
        <f t="shared" si="1"/>
        <v>Территория 2</v>
      </c>
      <c r="K4" s="2" t="str">
        <f t="shared" si="2"/>
        <v>Город 12</v>
      </c>
      <c r="L4" s="12" t="str">
        <f>IF(MAX(Уникальные_Фирма)&lt;ROW(2:2),"",VLOOKUP(ROW(2:2),списокУникальные_Фирма,5))</f>
        <v/>
      </c>
    </row>
    <row r="5" spans="1:16" ht="16.5">
      <c r="A5" s="12" t="str">
        <f>IF(COUNTIF(E$1:E5,E5)=1,MAX(A$1:A4)+1,"")</f>
        <v/>
      </c>
      <c r="B5" s="12" t="str">
        <f>IF(AND(COUNTIF(F$1:F5,F5)=1,ISTEXT(F5),OR(E5=$M$3,$M$3="ВСЕ")),MAX(B$1:B4)+1,"")</f>
        <v/>
      </c>
      <c r="C5" s="12" t="str">
        <f>IF(AND(COUNTIF(G$1:G5,G5)=1,ISTEXT(G5),OR(AND($M$3="ВСЕ",$N$3="ВСЕ"),AND(E5=$M$3,$N$3="ВСЕ"),AND(E5=$M$3,F5=$N$3))),MAX(C$1:C4)+1,"")</f>
        <v/>
      </c>
      <c r="D5" s="12" t="str">
        <f>IF(AND(COUNTIF(H$1:H5,H5)=1,ISTEXT(H5),OR(AND($M$3="ВСЕ",$N$3="ВСЕ",$O$3="ВСЕ"),AND(E5=$M$3,$N$3="ВСЕ",$O$3="ВСЕ"),AND(E5=$M$3,F5=$N$3,$O$3="ВСЕ"),AND(E5=$M$3,F5=$N$3,G5=$O$3))),MAX(D$1:D4)+1,"")</f>
        <v/>
      </c>
      <c r="E5" s="2" t="s">
        <v>2</v>
      </c>
      <c r="F5" s="2" t="s">
        <v>6</v>
      </c>
      <c r="G5" s="5" t="s">
        <v>16</v>
      </c>
      <c r="H5" s="2" t="s">
        <v>61</v>
      </c>
      <c r="I5" s="11" t="str">
        <f t="shared" si="0"/>
        <v>Канал 3</v>
      </c>
      <c r="J5" s="2" t="str">
        <f t="shared" si="1"/>
        <v>Территория 3</v>
      </c>
      <c r="K5" s="2" t="str">
        <f t="shared" si="2"/>
        <v/>
      </c>
      <c r="L5" s="12" t="str">
        <f>IF(MAX(Уникальные_Фирма)&lt;ROW(3:3),"",VLOOKUP(ROW(3:3),списокУникальные_Фирма,5))</f>
        <v/>
      </c>
    </row>
    <row r="6" spans="1:16" ht="16.5">
      <c r="A6" s="12" t="str">
        <f>IF(COUNTIF(E$1:E6,E6)=1,MAX(A$1:A5)+1,"")</f>
        <v/>
      </c>
      <c r="B6" s="12" t="str">
        <f>IF(AND(COUNTIF(F$1:F6,F6)=1,ISTEXT(F6),OR(E6=$M$3,$M$3="ВСЕ")),MAX(B$1:B5)+1,"")</f>
        <v/>
      </c>
      <c r="C6" s="12" t="str">
        <f>IF(AND(COUNTIF(G$1:G6,G6)=1,ISTEXT(G6),OR(AND($M$3="ВСЕ",$N$3="ВСЕ"),AND(E6=$M$3,$N$3="ВСЕ"),AND(E6=$M$3,F6=$N$3))),MAX(C$1:C5)+1,"")</f>
        <v/>
      </c>
      <c r="D6" s="12" t="str">
        <f>IF(AND(COUNTIF(H$1:H6,H6)=1,ISTEXT(H6),OR(AND($M$3="ВСЕ",$N$3="ВСЕ",$O$3="ВСЕ"),AND(E6=$M$3,$N$3="ВСЕ",$O$3="ВСЕ"),AND(E6=$M$3,F6=$N$3,$O$3="ВСЕ"),AND(E6=$M$3,F6=$N$3,G6=$O$3))),MAX(D$1:D5)+1,"")</f>
        <v/>
      </c>
      <c r="E6" s="2" t="s">
        <v>2</v>
      </c>
      <c r="F6" s="2" t="s">
        <v>6</v>
      </c>
      <c r="G6" s="5" t="s">
        <v>16</v>
      </c>
      <c r="H6" s="2" t="s">
        <v>62</v>
      </c>
      <c r="I6" s="11" t="str">
        <f t="shared" si="0"/>
        <v/>
      </c>
      <c r="J6" s="2" t="str">
        <f t="shared" si="1"/>
        <v>Территория 4</v>
      </c>
      <c r="K6" s="2" t="str">
        <f t="shared" si="2"/>
        <v/>
      </c>
      <c r="L6" s="12" t="str">
        <f>IF(MAX(Уникальные_Фирма)&lt;ROW(4:4),"",VLOOKUP(ROW(4:4),списокУникальные_Фирма,5))</f>
        <v/>
      </c>
    </row>
    <row r="7" spans="1:16" ht="16.5">
      <c r="A7" s="12" t="str">
        <f>IF(COUNTIF(E$1:E7,E7)=1,MAX(A$1:A6)+1,"")</f>
        <v/>
      </c>
      <c r="B7" s="12" t="str">
        <f>IF(AND(COUNTIF(F$1:F7,F7)=1,ISTEXT(F7),OR(E7=$M$3,$M$3="ВСЕ")),MAX(B$1:B6)+1,"")</f>
        <v/>
      </c>
      <c r="C7" s="12" t="str">
        <f>IF(AND(COUNTIF(G$1:G7,G7)=1,ISTEXT(G7),OR(AND($M$3="ВСЕ",$N$3="ВСЕ"),AND(E7=$M$3,$N$3="ВСЕ"),AND(E7=$M$3,F7=$N$3))),MAX(C$1:C6)+1,"")</f>
        <v/>
      </c>
      <c r="D7" s="12" t="str">
        <f>IF(AND(COUNTIF(H$1:H7,H7)=1,ISTEXT(H7),OR(AND($M$3="ВСЕ",$N$3="ВСЕ",$O$3="ВСЕ"),AND(E7=$M$3,$N$3="ВСЕ",$O$3="ВСЕ"),AND(E7=$M$3,F7=$N$3,$O$3="ВСЕ"),AND(E7=$M$3,F7=$N$3,G7=$O$3))),MAX(D$1:D6)+1,"")</f>
        <v/>
      </c>
      <c r="E7" s="2" t="s">
        <v>2</v>
      </c>
      <c r="F7" s="2" t="s">
        <v>6</v>
      </c>
      <c r="G7" s="5" t="s">
        <v>16</v>
      </c>
      <c r="H7" s="2" t="s">
        <v>63</v>
      </c>
      <c r="I7" s="11" t="str">
        <f t="shared" si="0"/>
        <v/>
      </c>
      <c r="J7" s="2" t="str">
        <f t="shared" si="1"/>
        <v/>
      </c>
      <c r="K7" s="2" t="str">
        <f t="shared" si="2"/>
        <v/>
      </c>
      <c r="L7" s="12" t="str">
        <f>IF(MAX(Уникальные_Фирма)&lt;ROW(5:5),"",VLOOKUP(ROW(5:5),списокУникальные_Фирма,5))</f>
        <v/>
      </c>
    </row>
    <row r="8" spans="1:16" ht="16.5">
      <c r="A8" s="12" t="str">
        <f>IF(COUNTIF(E$1:E8,E8)=1,MAX(A$1:A7)+1,"")</f>
        <v/>
      </c>
      <c r="B8" s="12" t="str">
        <f>IF(AND(COUNTIF(F$1:F8,F8)=1,ISTEXT(F8),OR(E8=$M$3,$M$3="ВСЕ")),MAX(B$1:B7)+1,"")</f>
        <v/>
      </c>
      <c r="C8" s="12" t="str">
        <f>IF(AND(COUNTIF(G$1:G8,G8)=1,ISTEXT(G8),OR(AND($M$3="ВСЕ",$N$3="ВСЕ"),AND(E8=$M$3,$N$3="ВСЕ"),AND(E8=$M$3,F8=$N$3))),MAX(C$1:C7)+1,"")</f>
        <v/>
      </c>
      <c r="D8" s="12" t="str">
        <f>IF(AND(COUNTIF(H$1:H8,H8)=1,ISTEXT(H8),OR(AND($M$3="ВСЕ",$N$3="ВСЕ",$O$3="ВСЕ"),AND(E8=$M$3,$N$3="ВСЕ",$O$3="ВСЕ"),AND(E8=$M$3,F8=$N$3,$O$3="ВСЕ"),AND(E8=$M$3,F8=$N$3,G8=$O$3))),MAX(D$1:D7)+1,"")</f>
        <v/>
      </c>
      <c r="E8" s="2" t="s">
        <v>2</v>
      </c>
      <c r="F8" s="2" t="s">
        <v>6</v>
      </c>
      <c r="G8" s="5" t="s">
        <v>17</v>
      </c>
      <c r="H8" s="2" t="s">
        <v>64</v>
      </c>
      <c r="I8" s="11" t="str">
        <f t="shared" si="0"/>
        <v/>
      </c>
      <c r="J8" s="2" t="str">
        <f t="shared" si="1"/>
        <v/>
      </c>
      <c r="K8" s="2" t="str">
        <f t="shared" si="2"/>
        <v/>
      </c>
      <c r="L8" s="12" t="str">
        <f>IF(MAX(Уникальные_Фирма)&lt;ROW(6:6),"",VLOOKUP(ROW(6:6),списокУникальные_Фирма,5))</f>
        <v/>
      </c>
    </row>
    <row r="9" spans="1:16" ht="16.5">
      <c r="A9" s="12" t="str">
        <f>IF(COUNTIF(E$1:E9,E9)=1,MAX(A$1:A8)+1,"")</f>
        <v/>
      </c>
      <c r="B9" s="12" t="str">
        <f>IF(AND(COUNTIF(F$1:F9,F9)=1,ISTEXT(F9),OR(E9=$M$3,$M$3="ВСЕ")),MAX(B$1:B8)+1,"")</f>
        <v/>
      </c>
      <c r="C9" s="12" t="str">
        <f>IF(AND(COUNTIF(G$1:G9,G9)=1,ISTEXT(G9),OR(AND($M$3="ВСЕ",$N$3="ВСЕ"),AND(E9=$M$3,$N$3="ВСЕ"),AND(E9=$M$3,F9=$N$3))),MAX(C$1:C8)+1,"")</f>
        <v/>
      </c>
      <c r="D9" s="12" t="str">
        <f>IF(AND(COUNTIF(H$1:H9,H9)=1,ISTEXT(H9),OR(AND($M$3="ВСЕ",$N$3="ВСЕ",$O$3="ВСЕ"),AND(E9=$M$3,$N$3="ВСЕ",$O$3="ВСЕ"),AND(E9=$M$3,F9=$N$3,$O$3="ВСЕ"),AND(E9=$M$3,F9=$N$3,G9=$O$3))),MAX(D$1:D8)+1,"")</f>
        <v/>
      </c>
      <c r="E9" s="2" t="s">
        <v>2</v>
      </c>
      <c r="F9" s="2" t="s">
        <v>6</v>
      </c>
      <c r="G9" s="5" t="s">
        <v>17</v>
      </c>
      <c r="H9" s="2" t="s">
        <v>65</v>
      </c>
      <c r="I9" s="11" t="str">
        <f t="shared" si="0"/>
        <v/>
      </c>
      <c r="J9" s="2" t="str">
        <f t="shared" si="1"/>
        <v/>
      </c>
      <c r="K9" s="2" t="str">
        <f t="shared" si="2"/>
        <v/>
      </c>
      <c r="L9" s="12" t="str">
        <f>IF(MAX(Уникальные_Фирма)&lt;ROW(7:7),"",VLOOKUP(ROW(7:7),списокУникальные_Фирма,5))</f>
        <v/>
      </c>
    </row>
    <row r="10" spans="1:16" ht="16.5">
      <c r="A10" s="12" t="str">
        <f>IF(COUNTIF(E$1:E10,E10)=1,MAX(A$1:A9)+1,"")</f>
        <v/>
      </c>
      <c r="B10" s="12" t="str">
        <f>IF(AND(COUNTIF(F$1:F10,F10)=1,ISTEXT(F10),OR(E10=$M$3,$M$3="ВСЕ")),MAX(B$1:B9)+1,"")</f>
        <v/>
      </c>
      <c r="C10" s="12" t="str">
        <f>IF(AND(COUNTIF(G$1:G10,G10)=1,ISTEXT(G10),OR(AND($M$3="ВСЕ",$N$3="ВСЕ"),AND(E10=$M$3,$N$3="ВСЕ"),AND(E10=$M$3,F10=$N$3))),MAX(C$1:C9)+1,"")</f>
        <v/>
      </c>
      <c r="D10" s="12" t="str">
        <f>IF(AND(COUNTIF(H$1:H10,H10)=1,ISTEXT(H10),OR(AND($M$3="ВСЕ",$N$3="ВСЕ",$O$3="ВСЕ"),AND(E10=$M$3,$N$3="ВСЕ",$O$3="ВСЕ"),AND(E10=$M$3,F10=$N$3,$O$3="ВСЕ"),AND(E10=$M$3,F10=$N$3,G10=$O$3))),MAX(D$1:D9)+1,"")</f>
        <v/>
      </c>
      <c r="E10" s="2" t="s">
        <v>2</v>
      </c>
      <c r="F10" s="2" t="s">
        <v>6</v>
      </c>
      <c r="G10" s="5" t="s">
        <v>17</v>
      </c>
      <c r="H10" s="2" t="s">
        <v>66</v>
      </c>
      <c r="I10" s="11" t="str">
        <f t="shared" si="0"/>
        <v/>
      </c>
      <c r="J10" s="2" t="str">
        <f t="shared" si="1"/>
        <v/>
      </c>
      <c r="K10" s="2" t="str">
        <f t="shared" si="2"/>
        <v/>
      </c>
      <c r="L10" s="12" t="str">
        <f>IF(MAX(Уникальные_Фирма)&lt;ROW(8:8),"",VLOOKUP(ROW(8:8),списокУникальные_Фирма,5))</f>
        <v/>
      </c>
    </row>
    <row r="11" spans="1:16" ht="16.5">
      <c r="A11" s="12" t="str">
        <f>IF(COUNTIF(E$1:E11,E11)=1,MAX(A$1:A10)+1,"")</f>
        <v/>
      </c>
      <c r="B11" s="12" t="str">
        <f>IF(AND(COUNTIF(F$1:F11,F11)=1,ISTEXT(F11),OR(E11=$M$3,$M$3="ВСЕ")),MAX(B$1:B10)+1,"")</f>
        <v/>
      </c>
      <c r="C11" s="12" t="str">
        <f>IF(AND(COUNTIF(G$1:G11,G11)=1,ISTEXT(G11),OR(AND($M$3="ВСЕ",$N$3="ВСЕ"),AND(E11=$M$3,$N$3="ВСЕ"),AND(E11=$M$3,F11=$N$3))),MAX(C$1:C10)+1,"")</f>
        <v/>
      </c>
      <c r="D11" s="12" t="str">
        <f>IF(AND(COUNTIF(H$1:H11,H11)=1,ISTEXT(H11),OR(AND($M$3="ВСЕ",$N$3="ВСЕ",$O$3="ВСЕ"),AND(E11=$M$3,$N$3="ВСЕ",$O$3="ВСЕ"),AND(E11=$M$3,F11=$N$3,$O$3="ВСЕ"),AND(E11=$M$3,F11=$N$3,G11=$O$3))),MAX(D$1:D10)+1,"")</f>
        <v/>
      </c>
      <c r="E11" s="2" t="s">
        <v>2</v>
      </c>
      <c r="F11" s="2" t="s">
        <v>6</v>
      </c>
      <c r="G11" s="5" t="s">
        <v>18</v>
      </c>
      <c r="H11" s="2" t="s">
        <v>67</v>
      </c>
      <c r="I11" s="11" t="str">
        <f t="shared" si="0"/>
        <v/>
      </c>
      <c r="J11" s="2" t="str">
        <f t="shared" si="1"/>
        <v/>
      </c>
      <c r="K11" s="2" t="str">
        <f t="shared" si="2"/>
        <v/>
      </c>
      <c r="L11" s="12" t="str">
        <f>IF(MAX(Уникальные_Фирма)&lt;ROW(9:9),"",VLOOKUP(ROW(9:9),списокУникальные_Фирма,5))</f>
        <v/>
      </c>
    </row>
    <row r="12" spans="1:16" ht="16.5">
      <c r="A12" s="12" t="str">
        <f>IF(COUNTIF(E$1:E12,E12)=1,MAX(A$1:A11)+1,"")</f>
        <v/>
      </c>
      <c r="B12" s="12" t="str">
        <f>IF(AND(COUNTIF(F$1:F12,F12)=1,ISTEXT(F12),OR(E12=$M$3,$M$3="ВСЕ")),MAX(B$1:B11)+1,"")</f>
        <v/>
      </c>
      <c r="C12" s="12" t="str">
        <f>IF(AND(COUNTIF(G$1:G12,G12)=1,ISTEXT(G12),OR(AND($M$3="ВСЕ",$N$3="ВСЕ"),AND(E12=$M$3,$N$3="ВСЕ"),AND(E12=$M$3,F12=$N$3))),MAX(C$1:C11)+1,"")</f>
        <v/>
      </c>
      <c r="D12" s="12" t="str">
        <f>IF(AND(COUNTIF(H$1:H12,H12)=1,ISTEXT(H12),OR(AND($M$3="ВСЕ",$N$3="ВСЕ",$O$3="ВСЕ"),AND(E12=$M$3,$N$3="ВСЕ",$O$3="ВСЕ"),AND(E12=$M$3,F12=$N$3,$O$3="ВСЕ"),AND(E12=$M$3,F12=$N$3,G12=$O$3))),MAX(D$1:D11)+1,"")</f>
        <v/>
      </c>
      <c r="E12" s="12" t="s">
        <v>2</v>
      </c>
      <c r="F12" s="12" t="s">
        <v>6</v>
      </c>
      <c r="G12" s="13" t="s">
        <v>18</v>
      </c>
      <c r="H12" s="12" t="s">
        <v>68</v>
      </c>
      <c r="I12" s="11" t="str">
        <f t="shared" si="0"/>
        <v/>
      </c>
      <c r="J12" s="2" t="str">
        <f t="shared" si="1"/>
        <v/>
      </c>
      <c r="K12" s="2" t="str">
        <f t="shared" si="2"/>
        <v/>
      </c>
      <c r="L12" s="12" t="str">
        <f>IF(MAX(Уникальные_Фирма)&lt;ROW(10:10),"",VLOOKUP(ROW(10:10),списокУникальные_Фирма,5))</f>
        <v/>
      </c>
    </row>
    <row r="13" spans="1:16" ht="16.5">
      <c r="A13" s="12" t="str">
        <f>IF(COUNTIF(E$1:E13,E13)=1,MAX(A$1:A12)+1,"")</f>
        <v/>
      </c>
      <c r="B13" s="12" t="str">
        <f>IF(AND(COUNTIF(F$1:F13,F13)=1,ISTEXT(F13),OR(E13=$M$3,$M$3="ВСЕ")),MAX(B$1:B12)+1,"")</f>
        <v/>
      </c>
      <c r="C13" s="12" t="str">
        <f>IF(AND(COUNTIF(G$1:G13,G13)=1,ISTEXT(G13),OR(AND($M$3="ВСЕ",$N$3="ВСЕ"),AND(E13=$M$3,$N$3="ВСЕ"),AND(E13=$M$3,F13=$N$3))),MAX(C$1:C12)+1,"")</f>
        <v/>
      </c>
      <c r="D13" s="12" t="str">
        <f>IF(AND(COUNTIF(H$1:H13,H13)=1,ISTEXT(H13),OR(AND($M$3="ВСЕ",$N$3="ВСЕ",$O$3="ВСЕ"),AND(E13=$M$3,$N$3="ВСЕ",$O$3="ВСЕ"),AND(E13=$M$3,F13=$N$3,$O$3="ВСЕ"),AND(E13=$M$3,F13=$N$3,G13=$O$3))),MAX(D$1:D12)+1,"")</f>
        <v/>
      </c>
      <c r="E13" s="12" t="s">
        <v>2</v>
      </c>
      <c r="F13" s="12"/>
      <c r="G13" s="13" t="s">
        <v>18</v>
      </c>
      <c r="H13" s="12" t="s">
        <v>69</v>
      </c>
      <c r="I13" s="11" t="str">
        <f t="shared" si="0"/>
        <v/>
      </c>
      <c r="J13" s="2" t="str">
        <f t="shared" si="1"/>
        <v/>
      </c>
      <c r="K13" s="2" t="str">
        <f t="shared" si="2"/>
        <v/>
      </c>
      <c r="L13" s="12" t="str">
        <f>IF(MAX(Уникальные_Фирма)&lt;ROW(11:11),"",VLOOKUP(ROW(11:11),списокУникальные_Фирма,5))</f>
        <v/>
      </c>
    </row>
    <row r="14" spans="1:16" ht="16.5">
      <c r="A14" s="12" t="str">
        <f>IF(COUNTIF(E$1:E14,E14)=1,MAX(A$1:A13)+1,"")</f>
        <v/>
      </c>
      <c r="B14" s="12" t="str">
        <f>IF(AND(COUNTIF(F$1:F14,F14)=1,ISTEXT(F14),OR(E14=$M$3,$M$3="ВСЕ")),MAX(B$1:B13)+1,"")</f>
        <v/>
      </c>
      <c r="C14" s="12" t="str">
        <f>IF(AND(COUNTIF(G$1:G14,G14)=1,ISTEXT(G14),OR(AND($M$3="ВСЕ",$N$3="ВСЕ"),AND(E14=$M$3,$N$3="ВСЕ"),AND(E14=$M$3,F14=$N$3))),MAX(C$1:C13)+1,"")</f>
        <v/>
      </c>
      <c r="D14" s="12" t="str">
        <f>IF(AND(COUNTIF(H$1:H14,H14)=1,ISTEXT(H14),OR(AND($M$3="ВСЕ",$N$3="ВСЕ",$O$3="ВСЕ"),AND(E14=$M$3,$N$3="ВСЕ",$O$3="ВСЕ"),AND(E14=$M$3,F14=$N$3,$O$3="ВСЕ"),AND(E14=$M$3,F14=$N$3,G14=$O$3))),MAX(D$1:D13)+1,"")</f>
        <v/>
      </c>
      <c r="E14" s="2" t="s">
        <v>2</v>
      </c>
      <c r="F14" s="2" t="s">
        <v>6</v>
      </c>
      <c r="G14" s="5" t="s">
        <v>19</v>
      </c>
      <c r="H14" s="2" t="s">
        <v>70</v>
      </c>
      <c r="I14" s="11" t="str">
        <f t="shared" si="0"/>
        <v/>
      </c>
      <c r="J14" s="2" t="str">
        <f t="shared" si="1"/>
        <v/>
      </c>
      <c r="K14" s="2" t="str">
        <f t="shared" si="2"/>
        <v/>
      </c>
      <c r="L14" s="12" t="str">
        <f>IF(MAX(Уникальные_Фирма)&lt;ROW(12:12),"",VLOOKUP(ROW(12:12),списокУникальные_Фирма,5))</f>
        <v/>
      </c>
    </row>
    <row r="15" spans="1:16" ht="16.5">
      <c r="A15" s="12" t="str">
        <f>IF(COUNTIF(E$1:E15,E15)=1,MAX(A$1:A14)+1,"")</f>
        <v/>
      </c>
      <c r="B15" s="12" t="str">
        <f>IF(AND(COUNTIF(F$1:F15,F15)=1,ISTEXT(F15),OR(E15=$M$3,$M$3="ВСЕ")),MAX(B$1:B14)+1,"")</f>
        <v/>
      </c>
      <c r="C15" s="12" t="str">
        <f>IF(AND(COUNTIF(G$1:G15,G15)=1,ISTEXT(G15),OR(AND($M$3="ВСЕ",$N$3="ВСЕ"),AND(E15=$M$3,$N$3="ВСЕ"),AND(E15=$M$3,F15=$N$3))),MAX(C$1:C14)+1,"")</f>
        <v/>
      </c>
      <c r="D15" s="12" t="str">
        <f>IF(AND(COUNTIF(H$1:H15,H15)=1,ISTEXT(H15),OR(AND($M$3="ВСЕ",$N$3="ВСЕ",$O$3="ВСЕ"),AND(E15=$M$3,$N$3="ВСЕ",$O$3="ВСЕ"),AND(E15=$M$3,F15=$N$3,$O$3="ВСЕ"),AND(E15=$M$3,F15=$N$3,G15=$O$3))),MAX(D$1:D14)+1,"")</f>
        <v/>
      </c>
      <c r="E15" s="2" t="s">
        <v>2</v>
      </c>
      <c r="F15" s="2" t="s">
        <v>6</v>
      </c>
      <c r="G15" s="5" t="s">
        <v>19</v>
      </c>
      <c r="H15" s="2" t="s">
        <v>71</v>
      </c>
      <c r="I15" s="11" t="str">
        <f t="shared" si="0"/>
        <v/>
      </c>
      <c r="J15" s="2" t="str">
        <f t="shared" si="1"/>
        <v/>
      </c>
      <c r="K15" s="2" t="str">
        <f t="shared" si="2"/>
        <v/>
      </c>
      <c r="L15" s="12" t="str">
        <f>IF(MAX(Уникальные_Фирма)&lt;ROW(13:13),"",VLOOKUP(ROW(13:13),списокУникальные_Фирма,5))</f>
        <v/>
      </c>
    </row>
    <row r="16" spans="1:16" ht="16.5">
      <c r="A16" s="12" t="str">
        <f>IF(COUNTIF(E$1:E16,E16)=1,MAX(A$1:A15)+1,"")</f>
        <v/>
      </c>
      <c r="B16" s="12" t="str">
        <f>IF(AND(COUNTIF(F$1:F16,F16)=1,ISTEXT(F16),OR(E16=$M$3,$M$3="ВСЕ")),MAX(B$1:B15)+1,"")</f>
        <v/>
      </c>
      <c r="C16" s="12" t="str">
        <f>IF(AND(COUNTIF(G$1:G16,G16)=1,ISTEXT(G16),OR(AND($M$3="ВСЕ",$N$3="ВСЕ"),AND(E16=$M$3,$N$3="ВСЕ"),AND(E16=$M$3,F16=$N$3))),MAX(C$1:C15)+1,"")</f>
        <v/>
      </c>
      <c r="D16" s="12" t="str">
        <f>IF(AND(COUNTIF(H$1:H16,H16)=1,ISTEXT(H16),OR(AND($M$3="ВСЕ",$N$3="ВСЕ",$O$3="ВСЕ"),AND(E16=$M$3,$N$3="ВСЕ",$O$3="ВСЕ"),AND(E16=$M$3,F16=$N$3,$O$3="ВСЕ"),AND(E16=$M$3,F16=$N$3,G16=$O$3))),MAX(D$1:D15)+1,"")</f>
        <v/>
      </c>
      <c r="E16" s="2" t="s">
        <v>2</v>
      </c>
      <c r="F16" s="2" t="s">
        <v>6</v>
      </c>
      <c r="G16" s="5" t="s">
        <v>19</v>
      </c>
      <c r="H16" s="2" t="s">
        <v>72</v>
      </c>
      <c r="I16" s="11" t="str">
        <f t="shared" si="0"/>
        <v/>
      </c>
      <c r="J16" s="2" t="str">
        <f t="shared" si="1"/>
        <v/>
      </c>
      <c r="K16" s="2" t="str">
        <f t="shared" si="2"/>
        <v/>
      </c>
      <c r="L16" s="12" t="str">
        <f>IF(MAX(Уникальные_Фирма)&lt;ROW(14:14),"",VLOOKUP(ROW(14:14),списокУникальные_Фирма,5))</f>
        <v/>
      </c>
    </row>
    <row r="17" spans="1:12" ht="16.5">
      <c r="A17" s="12" t="str">
        <f>IF(COUNTIF(E$1:E17,E17)=1,MAX(A$1:A16)+1,"")</f>
        <v/>
      </c>
      <c r="B17" s="12" t="str">
        <f>IF(AND(COUNTIF(F$1:F17,F17)=1,ISTEXT(F17),OR(E17=$M$3,$M$3="ВСЕ")),MAX(B$1:B16)+1,"")</f>
        <v/>
      </c>
      <c r="C17" s="12" t="str">
        <f>IF(AND(COUNTIF(G$1:G17,G17)=1,ISTEXT(G17),OR(AND($M$3="ВСЕ",$N$3="ВСЕ"),AND(E17=$M$3,$N$3="ВСЕ"),AND(E17=$M$3,F17=$N$3))),MAX(C$1:C16)+1,"")</f>
        <v/>
      </c>
      <c r="D17" s="12" t="str">
        <f>IF(AND(COUNTIF(H$1:H17,H17)=1,ISTEXT(H17),OR(AND($M$3="ВСЕ",$N$3="ВСЕ",$O$3="ВСЕ"),AND(E17=$M$3,$N$3="ВСЕ",$O$3="ВСЕ"),AND(E17=$M$3,F17=$N$3,$O$3="ВСЕ"),AND(E17=$M$3,F17=$N$3,G17=$O$3))),MAX(D$1:D16)+1,"")</f>
        <v/>
      </c>
      <c r="E17" s="2" t="s">
        <v>2</v>
      </c>
      <c r="F17" s="2" t="s">
        <v>6</v>
      </c>
      <c r="G17" s="5" t="s">
        <v>19</v>
      </c>
      <c r="H17" s="2" t="s">
        <v>73</v>
      </c>
      <c r="I17" s="11" t="str">
        <f t="shared" si="0"/>
        <v/>
      </c>
      <c r="J17" s="2" t="str">
        <f t="shared" si="1"/>
        <v/>
      </c>
      <c r="K17" s="2" t="str">
        <f t="shared" si="2"/>
        <v/>
      </c>
      <c r="L17" s="12" t="str">
        <f>IF(MAX(Уникальные_Фирма)&lt;ROW(15:15),"",VLOOKUP(ROW(15:15),списокУникальные_Фирма,5))</f>
        <v/>
      </c>
    </row>
    <row r="18" spans="1:12" ht="16.5">
      <c r="A18" s="12" t="str">
        <f>IF(COUNTIF(E$1:E18,E18)=1,MAX(A$1:A17)+1,"")</f>
        <v/>
      </c>
      <c r="B18" s="12" t="str">
        <f>IF(AND(COUNTIF(F$1:F18,F18)=1,ISTEXT(F18),OR(E18=$M$3,$M$3="ВСЕ")),MAX(B$1:B17)+1,"")</f>
        <v/>
      </c>
      <c r="C18" s="12" t="str">
        <f>IF(AND(COUNTIF(G$1:G18,G18)=1,ISTEXT(G18),OR(AND($M$3="ВСЕ",$N$3="ВСЕ"),AND(E18=$M$3,$N$3="ВСЕ"),AND(E18=$M$3,F18=$N$3))),MAX(C$1:C17)+1,"")</f>
        <v/>
      </c>
      <c r="D18" s="12" t="str">
        <f>IF(AND(COUNTIF(H$1:H18,H18)=1,ISTEXT(H18),OR(AND($M$3="ВСЕ",$N$3="ВСЕ",$O$3="ВСЕ"),AND(E18=$M$3,$N$3="ВСЕ",$O$3="ВСЕ"),AND(E18=$M$3,F18=$N$3,$O$3="ВСЕ"),AND(E18=$M$3,F18=$N$3,G18=$O$3))),MAX(D$1:D17)+1,"")</f>
        <v/>
      </c>
      <c r="E18" s="2" t="s">
        <v>2</v>
      </c>
      <c r="F18" s="2" t="s">
        <v>6</v>
      </c>
      <c r="G18" s="6">
        <v>0</v>
      </c>
      <c r="H18" s="2" t="s">
        <v>74</v>
      </c>
      <c r="I18" s="11" t="str">
        <f t="shared" si="0"/>
        <v/>
      </c>
      <c r="J18" s="2" t="str">
        <f t="shared" si="1"/>
        <v/>
      </c>
      <c r="K18" s="2" t="str">
        <f t="shared" si="2"/>
        <v/>
      </c>
      <c r="L18" s="12" t="str">
        <f>IF(MAX(Уникальные_Фирма)&lt;ROW(16:16),"",VLOOKUP(ROW(16:16),списокУникальные_Фирма,5))</f>
        <v/>
      </c>
    </row>
    <row r="19" spans="1:12" ht="16.5">
      <c r="A19" s="12" t="str">
        <f>IF(COUNTIF(E$1:E19,E19)=1,MAX(A$1:A18)+1,"")</f>
        <v/>
      </c>
      <c r="B19" s="12" t="str">
        <f>IF(AND(COUNTIF(F$1:F19,F19)=1,ISTEXT(F19),OR(E19=$M$3,$M$3="ВСЕ")),MAX(B$1:B18)+1,"")</f>
        <v/>
      </c>
      <c r="C19" s="12" t="str">
        <f>IF(AND(COUNTIF(G$1:G19,G19)=1,ISTEXT(G19),OR(AND($M$3="ВСЕ",$N$3="ВСЕ"),AND(E19=$M$3,$N$3="ВСЕ"),AND(E19=$M$3,F19=$N$3))),MAX(C$1:C18)+1,"")</f>
        <v/>
      </c>
      <c r="D19" s="12" t="str">
        <f>IF(AND(COUNTIF(H$1:H19,H19)=1,ISTEXT(H19),OR(AND($M$3="ВСЕ",$N$3="ВСЕ",$O$3="ВСЕ"),AND(E19=$M$3,$N$3="ВСЕ",$O$3="ВСЕ"),AND(E19=$M$3,F19=$N$3,$O$3="ВСЕ"),AND(E19=$M$3,F19=$N$3,G19=$O$3))),MAX(D$1:D18)+1,"")</f>
        <v/>
      </c>
      <c r="E19" s="2" t="s">
        <v>2</v>
      </c>
      <c r="F19" s="2" t="s">
        <v>6</v>
      </c>
      <c r="G19" s="5" t="s">
        <v>20</v>
      </c>
      <c r="H19" s="2" t="s">
        <v>75</v>
      </c>
      <c r="I19" s="11" t="str">
        <f t="shared" si="0"/>
        <v/>
      </c>
      <c r="J19" s="2" t="str">
        <f t="shared" si="1"/>
        <v/>
      </c>
      <c r="K19" s="2" t="str">
        <f t="shared" si="2"/>
        <v/>
      </c>
      <c r="L19" s="12" t="str">
        <f>IF(MAX(Уникальные_Фирма)&lt;ROW(17:17),"",VLOOKUP(ROW(17:17),списокУникальные_Фирма,5))</f>
        <v/>
      </c>
    </row>
    <row r="20" spans="1:12" ht="16.5">
      <c r="A20" s="12" t="str">
        <f>IF(COUNTIF(E$1:E20,E20)=1,MAX(A$1:A19)+1,"")</f>
        <v/>
      </c>
      <c r="B20" s="12" t="str">
        <f>IF(AND(COUNTIF(F$1:F20,F20)=1,ISTEXT(F20),OR(E20=$M$3,$M$3="ВСЕ")),MAX(B$1:B19)+1,"")</f>
        <v/>
      </c>
      <c r="C20" s="12" t="str">
        <f>IF(AND(COUNTIF(G$1:G20,G20)=1,ISTEXT(G20),OR(AND($M$3="ВСЕ",$N$3="ВСЕ"),AND(E20=$M$3,$N$3="ВСЕ"),AND(E20=$M$3,F20=$N$3))),MAX(C$1:C19)+1,"")</f>
        <v/>
      </c>
      <c r="D20" s="12" t="str">
        <f>IF(AND(COUNTIF(H$1:H20,H20)=1,ISTEXT(H20),OR(AND($M$3="ВСЕ",$N$3="ВСЕ",$O$3="ВСЕ"),AND(E20=$M$3,$N$3="ВСЕ",$O$3="ВСЕ"),AND(E20=$M$3,F20=$N$3,$O$3="ВСЕ"),AND(E20=$M$3,F20=$N$3,G20=$O$3))),MAX(D$1:D19)+1,"")</f>
        <v/>
      </c>
      <c r="E20" s="2" t="s">
        <v>2</v>
      </c>
      <c r="F20" s="2" t="s">
        <v>6</v>
      </c>
      <c r="G20" s="5" t="s">
        <v>20</v>
      </c>
      <c r="H20" s="2" t="s">
        <v>76</v>
      </c>
      <c r="I20" s="11" t="str">
        <f t="shared" si="0"/>
        <v/>
      </c>
      <c r="J20" s="2" t="str">
        <f t="shared" si="1"/>
        <v/>
      </c>
      <c r="K20" s="2" t="str">
        <f t="shared" si="2"/>
        <v/>
      </c>
      <c r="L20" s="12" t="str">
        <f>IF(MAX(Уникальные_Фирма)&lt;ROW(18:18),"",VLOOKUP(ROW(18:18),списокУникальные_Фирма,5))</f>
        <v/>
      </c>
    </row>
    <row r="21" spans="1:12" ht="16.5">
      <c r="A21" s="12" t="str">
        <f>IF(COUNTIF(E$1:E21,E21)=1,MAX(A$1:A20)+1,"")</f>
        <v/>
      </c>
      <c r="B21" s="12" t="str">
        <f>IF(AND(COUNTIF(F$1:F21,F21)=1,ISTEXT(F21),OR(E21=$M$3,$M$3="ВСЕ")),MAX(B$1:B20)+1,"")</f>
        <v/>
      </c>
      <c r="C21" s="12" t="str">
        <f>IF(AND(COUNTIF(G$1:G21,G21)=1,ISTEXT(G21),OR(AND($M$3="ВСЕ",$N$3="ВСЕ"),AND(E21=$M$3,$N$3="ВСЕ"),AND(E21=$M$3,F21=$N$3))),MAX(C$1:C20)+1,"")</f>
        <v/>
      </c>
      <c r="D21" s="12" t="str">
        <f>IF(AND(COUNTIF(H$1:H21,H21)=1,ISTEXT(H21),OR(AND($M$3="ВСЕ",$N$3="ВСЕ",$O$3="ВСЕ"),AND(E21=$M$3,$N$3="ВСЕ",$O$3="ВСЕ"),AND(E21=$M$3,F21=$N$3,$O$3="ВСЕ"),AND(E21=$M$3,F21=$N$3,G21=$O$3))),MAX(D$1:D20)+1,"")</f>
        <v/>
      </c>
      <c r="E21" s="2" t="s">
        <v>2</v>
      </c>
      <c r="F21" s="2" t="s">
        <v>6</v>
      </c>
      <c r="G21" s="5" t="s">
        <v>20</v>
      </c>
      <c r="H21" s="2" t="s">
        <v>77</v>
      </c>
      <c r="I21" s="11" t="str">
        <f t="shared" si="0"/>
        <v/>
      </c>
      <c r="J21" s="2" t="str">
        <f t="shared" si="1"/>
        <v/>
      </c>
      <c r="K21" s="2" t="str">
        <f t="shared" si="2"/>
        <v/>
      </c>
      <c r="L21" s="12" t="str">
        <f>IF(MAX(Уникальные_Фирма)&lt;ROW(19:19),"",VLOOKUP(ROW(19:19),списокУникальные_Фирма,5))</f>
        <v/>
      </c>
    </row>
    <row r="22" spans="1:12" ht="16.5">
      <c r="A22" s="12" t="str">
        <f>IF(COUNTIF(E$1:E22,E22)=1,MAX(A$1:A21)+1,"")</f>
        <v/>
      </c>
      <c r="B22" s="12">
        <f>IF(AND(COUNTIF(F$1:F22,F22)=1,ISTEXT(F22),OR(E22=$M$3,$M$3="ВСЕ")),MAX(B$1:B21)+1,"")</f>
        <v>2</v>
      </c>
      <c r="C22" s="12" t="str">
        <f>IF(AND(COUNTIF(G$1:G22,G22)=1,ISTEXT(G22),OR(AND($M$3="ВСЕ",$N$3="ВСЕ"),AND(E22=$M$3,$N$3="ВСЕ"),AND(E22=$M$3,F22=$N$3))),MAX(C$1:C21)+1,"")</f>
        <v/>
      </c>
      <c r="D22" s="12" t="str">
        <f>IF(AND(COUNTIF(H$1:H22,H22)=1,ISTEXT(H22),OR(AND($M$3="ВСЕ",$N$3="ВСЕ",$O$3="ВСЕ"),AND(E22=$M$3,$N$3="ВСЕ",$O$3="ВСЕ"),AND(E22=$M$3,F22=$N$3,$O$3="ВСЕ"),AND(E22=$M$3,F22=$N$3,G22=$O$3))),MAX(D$1:D21)+1,"")</f>
        <v/>
      </c>
      <c r="E22" s="2" t="s">
        <v>2</v>
      </c>
      <c r="F22" s="2" t="s">
        <v>7</v>
      </c>
      <c r="G22" s="5" t="s">
        <v>21</v>
      </c>
      <c r="H22" s="2" t="s">
        <v>78</v>
      </c>
      <c r="I22" s="11" t="str">
        <f t="shared" si="0"/>
        <v/>
      </c>
      <c r="J22" s="2" t="str">
        <f t="shared" si="1"/>
        <v/>
      </c>
      <c r="K22" s="2" t="str">
        <f t="shared" si="2"/>
        <v/>
      </c>
      <c r="L22" s="12" t="str">
        <f>IF(MAX(Уникальные_Фирма)&lt;ROW(20:20),"",VLOOKUP(ROW(20:20),списокУникальные_Фирма,5))</f>
        <v/>
      </c>
    </row>
    <row r="23" spans="1:12" ht="16.5">
      <c r="A23" s="12" t="str">
        <f>IF(COUNTIF(E$1:E23,E23)=1,MAX(A$1:A22)+1,"")</f>
        <v/>
      </c>
      <c r="B23" s="12" t="str">
        <f>IF(AND(COUNTIF(F$1:F23,F23)=1,ISTEXT(F23),OR(E23=$M$3,$M$3="ВСЕ")),MAX(B$1:B22)+1,"")</f>
        <v/>
      </c>
      <c r="C23" s="12" t="str">
        <f>IF(AND(COUNTIF(G$1:G23,G23)=1,ISTEXT(G23),OR(AND($M$3="ВСЕ",$N$3="ВСЕ"),AND(E23=$M$3,$N$3="ВСЕ"),AND(E23=$M$3,F23=$N$3))),MAX(C$1:C22)+1,"")</f>
        <v/>
      </c>
      <c r="D23" s="12" t="str">
        <f>IF(AND(COUNTIF(H$1:H23,H23)=1,ISTEXT(H23),OR(AND($M$3="ВСЕ",$N$3="ВСЕ",$O$3="ВСЕ"),AND(E23=$M$3,$N$3="ВСЕ",$O$3="ВСЕ"),AND(E23=$M$3,F23=$N$3,$O$3="ВСЕ"),AND(E23=$M$3,F23=$N$3,G23=$O$3))),MAX(D$1:D22)+1,"")</f>
        <v/>
      </c>
      <c r="E23" s="2" t="s">
        <v>2</v>
      </c>
      <c r="F23" s="2" t="s">
        <v>7</v>
      </c>
      <c r="G23" s="5" t="s">
        <v>22</v>
      </c>
      <c r="H23" s="2" t="s">
        <v>79</v>
      </c>
      <c r="I23" s="11" t="str">
        <f t="shared" si="0"/>
        <v/>
      </c>
      <c r="J23" s="2" t="str">
        <f t="shared" si="1"/>
        <v/>
      </c>
      <c r="K23" s="2" t="str">
        <f t="shared" si="2"/>
        <v/>
      </c>
      <c r="L23" s="12" t="str">
        <f>IF(MAX(Уникальные_Фирма)&lt;ROW(21:21),"",VLOOKUP(ROW(21:21),списокУникальные_Фирма,5))</f>
        <v/>
      </c>
    </row>
    <row r="24" spans="1:12" ht="16.5">
      <c r="A24" s="12" t="str">
        <f>IF(COUNTIF(E$1:E24,E24)=1,MAX(A$1:A23)+1,"")</f>
        <v/>
      </c>
      <c r="B24" s="12" t="str">
        <f>IF(AND(COUNTIF(F$1:F24,F24)=1,ISTEXT(F24),OR(E24=$M$3,$M$3="ВСЕ")),MAX(B$1:B23)+1,"")</f>
        <v/>
      </c>
      <c r="C24" s="12" t="str">
        <f>IF(AND(COUNTIF(G$1:G24,G24)=1,ISTEXT(G24),OR(AND($M$3="ВСЕ",$N$3="ВСЕ"),AND(E24=$M$3,$N$3="ВСЕ"),AND(E24=$M$3,F24=$N$3))),MAX(C$1:C23)+1,"")</f>
        <v/>
      </c>
      <c r="D24" s="12" t="str">
        <f>IF(AND(COUNTIF(H$1:H24,H24)=1,ISTEXT(H24),OR(AND($M$3="ВСЕ",$N$3="ВСЕ",$O$3="ВСЕ"),AND(E24=$M$3,$N$3="ВСЕ",$O$3="ВСЕ"),AND(E24=$M$3,F24=$N$3,$O$3="ВСЕ"),AND(E24=$M$3,F24=$N$3,G24=$O$3))),MAX(D$1:D23)+1,"")</f>
        <v/>
      </c>
      <c r="E24" s="2" t="s">
        <v>2</v>
      </c>
      <c r="F24" s="2" t="s">
        <v>7</v>
      </c>
      <c r="G24" s="5" t="s">
        <v>23</v>
      </c>
      <c r="H24" s="2" t="s">
        <v>80</v>
      </c>
      <c r="I24" s="11" t="str">
        <f t="shared" si="0"/>
        <v/>
      </c>
      <c r="J24" s="2" t="str">
        <f t="shared" si="1"/>
        <v/>
      </c>
      <c r="K24" s="2" t="str">
        <f t="shared" si="2"/>
        <v/>
      </c>
      <c r="L24" s="12" t="str">
        <f>IF(MAX(Уникальные_Фирма)&lt;ROW(22:22),"",VLOOKUP(ROW(22:22),списокУникальные_Фирма,5))</f>
        <v/>
      </c>
    </row>
    <row r="25" spans="1:12" ht="16.5">
      <c r="A25" s="12" t="str">
        <f>IF(COUNTIF(E$1:E25,E25)=1,MAX(A$1:A24)+1,"")</f>
        <v/>
      </c>
      <c r="B25" s="12" t="str">
        <f>IF(AND(COUNTIF(F$1:F25,F25)=1,ISTEXT(F25),OR(E25=$M$3,$M$3="ВСЕ")),MAX(B$1:B24)+1,"")</f>
        <v/>
      </c>
      <c r="C25" s="12" t="str">
        <f>IF(AND(COUNTIF(G$1:G25,G25)=1,ISTEXT(G25),OR(AND($M$3="ВСЕ",$N$3="ВСЕ"),AND(E25=$M$3,$N$3="ВСЕ"),AND(E25=$M$3,F25=$N$3))),MAX(C$1:C24)+1,"")</f>
        <v/>
      </c>
      <c r="D25" s="12" t="str">
        <f>IF(AND(COUNTIF(H$1:H25,H25)=1,ISTEXT(H25),OR(AND($M$3="ВСЕ",$N$3="ВСЕ",$O$3="ВСЕ"),AND(E25=$M$3,$N$3="ВСЕ",$O$3="ВСЕ"),AND(E25=$M$3,F25=$N$3,$O$3="ВСЕ"),AND(E25=$M$3,F25=$N$3,G25=$O$3))),MAX(D$1:D24)+1,"")</f>
        <v/>
      </c>
      <c r="E25" s="2" t="s">
        <v>2</v>
      </c>
      <c r="F25" s="2" t="s">
        <v>7</v>
      </c>
      <c r="G25" s="5" t="s">
        <v>24</v>
      </c>
      <c r="H25" s="2" t="s">
        <v>81</v>
      </c>
      <c r="I25" s="11" t="str">
        <f t="shared" si="0"/>
        <v/>
      </c>
      <c r="J25" s="2" t="str">
        <f t="shared" si="1"/>
        <v/>
      </c>
      <c r="K25" s="2" t="str">
        <f t="shared" si="2"/>
        <v/>
      </c>
      <c r="L25" s="12" t="str">
        <f>IF(MAX(Уникальные_Фирма)&lt;ROW(23:23),"",VLOOKUP(ROW(23:23),списокУникальные_Фирма,5))</f>
        <v/>
      </c>
    </row>
    <row r="26" spans="1:12" ht="16.5">
      <c r="A26" s="12" t="str">
        <f>IF(COUNTIF(E$1:E26,E26)=1,MAX(A$1:A25)+1,"")</f>
        <v/>
      </c>
      <c r="B26" s="12">
        <f>IF(AND(COUNTIF(F$1:F26,F26)=1,ISTEXT(F26),OR(E26=$M$3,$M$3="ВСЕ")),MAX(B$1:B25)+1,"")</f>
        <v>3</v>
      </c>
      <c r="C26" s="12">
        <f>IF(AND(COUNTIF(G$1:G26,G26)=1,ISTEXT(G26),OR(AND($M$3="ВСЕ",$N$3="ВСЕ"),AND(E26=$M$3,$N$3="ВСЕ"),AND(E26=$M$3,F26=$N$3))),MAX(C$1:C25)+1,"")</f>
        <v>1</v>
      </c>
      <c r="D26" s="12">
        <f>IF(AND(COUNTIF(H$1:H26,H26)=1,ISTEXT(H26),OR(AND($M$3="ВСЕ",$N$3="ВСЕ",$O$3="ВСЕ"),AND(E26=$M$3,$N$3="ВСЕ",$O$3="ВСЕ"),AND(E26=$M$3,F26=$N$3,$O$3="ВСЕ"),AND(E26=$M$3,F26=$N$3,G26=$O$3))),MAX(D$1:D25)+1,"")</f>
        <v>1</v>
      </c>
      <c r="E26" s="2" t="s">
        <v>2</v>
      </c>
      <c r="F26" s="2" t="s">
        <v>8</v>
      </c>
      <c r="G26" s="5" t="s">
        <v>25</v>
      </c>
      <c r="H26" s="2" t="s">
        <v>82</v>
      </c>
      <c r="I26" s="11" t="str">
        <f t="shared" si="0"/>
        <v/>
      </c>
      <c r="J26" s="2" t="str">
        <f t="shared" si="1"/>
        <v/>
      </c>
      <c r="K26" s="2" t="str">
        <f t="shared" si="2"/>
        <v/>
      </c>
      <c r="L26" s="12" t="str">
        <f>IF(MAX(Уникальные_Фирма)&lt;ROW(24:24),"",VLOOKUP(ROW(24:24),списокУникальные_Фирма,5))</f>
        <v/>
      </c>
    </row>
    <row r="27" spans="1:12" ht="16.5">
      <c r="A27" s="12" t="str">
        <f>IF(COUNTIF(E$1:E27,E27)=1,MAX(A$1:A26)+1,"")</f>
        <v/>
      </c>
      <c r="B27" s="12" t="str">
        <f>IF(AND(COUNTIF(F$1:F27,F27)=1,ISTEXT(F27),OR(E27=$M$3,$M$3="ВСЕ")),MAX(B$1:B26)+1,"")</f>
        <v/>
      </c>
      <c r="C27" s="12" t="str">
        <f>IF(AND(COUNTIF(G$1:G27,G27)=1,ISTEXT(G27),OR(AND($M$3="ВСЕ",$N$3="ВСЕ"),AND(E27=$M$3,$N$3="ВСЕ"),AND(E27=$M$3,F27=$N$3))),MAX(C$1:C26)+1,"")</f>
        <v/>
      </c>
      <c r="D27" s="12" t="str">
        <f>IF(AND(COUNTIF(H$1:H27,H27)=1,ISTEXT(H27),OR(AND($M$3="ВСЕ",$N$3="ВСЕ",$O$3="ВСЕ"),AND(E27=$M$3,$N$3="ВСЕ",$O$3="ВСЕ"),AND(E27=$M$3,F27=$N$3,$O$3="ВСЕ"),AND(E27=$M$3,F27=$N$3,G27=$O$3))),MAX(D$1:D26)+1,"")</f>
        <v/>
      </c>
      <c r="E27" s="2" t="s">
        <v>2</v>
      </c>
      <c r="F27" s="3"/>
      <c r="G27" s="5" t="s">
        <v>26</v>
      </c>
      <c r="H27" s="2" t="s">
        <v>83</v>
      </c>
      <c r="I27" s="11" t="str">
        <f t="shared" si="0"/>
        <v/>
      </c>
      <c r="J27" s="2" t="str">
        <f t="shared" si="1"/>
        <v/>
      </c>
      <c r="K27" s="2" t="str">
        <f t="shared" si="2"/>
        <v/>
      </c>
      <c r="L27" s="12" t="str">
        <f>IF(MAX(Уникальные_Фирма)&lt;ROW(25:25),"",VLOOKUP(ROW(25:25),списокУникальные_Фирма,5))</f>
        <v/>
      </c>
    </row>
    <row r="28" spans="1:12" ht="16.5">
      <c r="A28" s="12" t="str">
        <f>IF(COUNTIF(E$1:E28,E28)=1,MAX(A$1:A27)+1,"")</f>
        <v/>
      </c>
      <c r="B28" s="12" t="str">
        <f>IF(AND(COUNTIF(F$1:F28,F28)=1,ISTEXT(F28),OR(E28=$M$3,$M$3="ВСЕ")),MAX(B$1:B27)+1,"")</f>
        <v/>
      </c>
      <c r="C28" s="12">
        <f>IF(AND(COUNTIF(G$1:G28,G28)=1,ISTEXT(G28),OR(AND($M$3="ВСЕ",$N$3="ВСЕ"),AND(E28=$M$3,$N$3="ВСЕ"),AND(E28=$M$3,F28=$N$3))),MAX(C$1:C27)+1,"")</f>
        <v>2</v>
      </c>
      <c r="D28" s="12" t="str">
        <f>IF(AND(COUNTIF(H$1:H28,H28)=1,ISTEXT(H28),OR(AND($M$3="ВСЕ",$N$3="ВСЕ",$O$3="ВСЕ"),AND(E28=$M$3,$N$3="ВСЕ",$O$3="ВСЕ"),AND(E28=$M$3,F28=$N$3,$O$3="ВСЕ"),AND(E28=$M$3,F28=$N$3,G28=$O$3))),MAX(D$1:D27)+1,"")</f>
        <v/>
      </c>
      <c r="E28" s="2" t="s">
        <v>2</v>
      </c>
      <c r="F28" s="2" t="s">
        <v>8</v>
      </c>
      <c r="G28" s="5" t="s">
        <v>27</v>
      </c>
      <c r="H28" s="2" t="s">
        <v>84</v>
      </c>
      <c r="I28" s="11" t="str">
        <f t="shared" si="0"/>
        <v/>
      </c>
      <c r="J28" s="2" t="str">
        <f t="shared" si="1"/>
        <v/>
      </c>
      <c r="K28" s="2" t="str">
        <f t="shared" si="2"/>
        <v/>
      </c>
      <c r="L28" s="12" t="str">
        <f>IF(MAX(Уникальные_Фирма)&lt;ROW(26:26),"",VLOOKUP(ROW(26:26),списокУникальные_Фирма,5))</f>
        <v/>
      </c>
    </row>
    <row r="29" spans="1:12" ht="16.5">
      <c r="A29" s="12" t="str">
        <f>IF(COUNTIF(E$1:E29,E29)=1,MAX(A$1:A28)+1,"")</f>
        <v/>
      </c>
      <c r="B29" s="12">
        <f>IF(AND(COUNTIF(F$1:F29,F29)=1,ISTEXT(F29),OR(E29=$M$3,$M$3="ВСЕ")),MAX(B$1:B28)+1,"")</f>
        <v>4</v>
      </c>
      <c r="C29" s="12" t="str">
        <f>IF(AND(COUNTIF(G$1:G29,G29)=1,ISTEXT(G29),OR(AND($M$3="ВСЕ",$N$3="ВСЕ"),AND(E29=$M$3,$N$3="ВСЕ"),AND(E29=$M$3,F29=$N$3))),MAX(C$1:C28)+1,"")</f>
        <v/>
      </c>
      <c r="D29" s="12" t="str">
        <f>IF(AND(COUNTIF(H$1:H29,H29)=1,ISTEXT(H29),OR(AND($M$3="ВСЕ",$N$3="ВСЕ",$O$3="ВСЕ"),AND(E29=$M$3,$N$3="ВСЕ",$O$3="ВСЕ"),AND(E29=$M$3,F29=$N$3,$O$3="ВСЕ"),AND(E29=$M$3,F29=$N$3,G29=$O$3))),MAX(D$1:D28)+1,"")</f>
        <v/>
      </c>
      <c r="E29" s="2" t="s">
        <v>2</v>
      </c>
      <c r="F29" s="2" t="s">
        <v>9</v>
      </c>
      <c r="G29" s="5" t="s">
        <v>28</v>
      </c>
      <c r="H29" s="2" t="s">
        <v>85</v>
      </c>
      <c r="I29" s="11" t="str">
        <f t="shared" si="0"/>
        <v/>
      </c>
      <c r="J29" s="2" t="str">
        <f t="shared" si="1"/>
        <v/>
      </c>
      <c r="K29" s="2" t="str">
        <f t="shared" si="2"/>
        <v/>
      </c>
      <c r="L29" s="12" t="str">
        <f>IF(MAX(Уникальные_Фирма)&lt;ROW(27:27),"",VLOOKUP(ROW(27:27),списокУникальные_Фирма,5))</f>
        <v/>
      </c>
    </row>
    <row r="30" spans="1:12" ht="16.5">
      <c r="A30" s="12" t="str">
        <f>IF(COUNTIF(E$1:E30,E30)=1,MAX(A$1:A29)+1,"")</f>
        <v/>
      </c>
      <c r="B30" s="12" t="str">
        <f>IF(AND(COUNTIF(F$1:F30,F30)=1,ISTEXT(F30),OR(E30=$M$3,$M$3="ВСЕ")),MAX(B$1:B29)+1,"")</f>
        <v/>
      </c>
      <c r="C30" s="12" t="str">
        <f>IF(AND(COUNTIF(G$1:G30,G30)=1,ISTEXT(G30),OR(AND($M$3="ВСЕ",$N$3="ВСЕ"),AND(E30=$M$3,$N$3="ВСЕ"),AND(E30=$M$3,F30=$N$3))),MAX(C$1:C29)+1,"")</f>
        <v/>
      </c>
      <c r="D30" s="12" t="str">
        <f>IF(AND(COUNTIF(H$1:H30,H30)=1,ISTEXT(H30),OR(AND($M$3="ВСЕ",$N$3="ВСЕ",$O$3="ВСЕ"),AND(E30=$M$3,$N$3="ВСЕ",$O$3="ВСЕ"),AND(E30=$M$3,F30=$N$3,$O$3="ВСЕ"),AND(E30=$M$3,F30=$N$3,G30=$O$3))),MAX(D$1:D29)+1,"")</f>
        <v/>
      </c>
      <c r="E30" s="2" t="s">
        <v>2</v>
      </c>
      <c r="F30" s="2" t="s">
        <v>9</v>
      </c>
      <c r="G30" s="5" t="s">
        <v>29</v>
      </c>
      <c r="H30" s="2" t="s">
        <v>86</v>
      </c>
      <c r="I30" s="11" t="str">
        <f t="shared" si="0"/>
        <v/>
      </c>
      <c r="J30" s="2" t="str">
        <f t="shared" si="1"/>
        <v/>
      </c>
      <c r="K30" s="2" t="str">
        <f t="shared" si="2"/>
        <v/>
      </c>
      <c r="L30" s="12" t="str">
        <f>IF(MAX(Уникальные_Фирма)&lt;ROW(28:28),"",VLOOKUP(ROW(28:28),списокУникальные_Фирма,5))</f>
        <v/>
      </c>
    </row>
    <row r="31" spans="1:12" ht="16.5">
      <c r="A31" s="12" t="str">
        <f>IF(COUNTIF(E$1:E31,E31)=1,MAX(A$1:A30)+1,"")</f>
        <v/>
      </c>
      <c r="B31" s="12" t="str">
        <f>IF(AND(COUNTIF(F$1:F31,F31)=1,ISTEXT(F31),OR(E31=$M$3,$M$3="ВСЕ")),MAX(B$1:B30)+1,"")</f>
        <v/>
      </c>
      <c r="C31" s="12" t="str">
        <f>IF(AND(COUNTIF(G$1:G31,G31)=1,ISTEXT(G31),OR(AND($M$3="ВСЕ",$N$3="ВСЕ"),AND(E31=$M$3,$N$3="ВСЕ"),AND(E31=$M$3,F31=$N$3))),MAX(C$1:C30)+1,"")</f>
        <v/>
      </c>
      <c r="D31" s="12" t="str">
        <f>IF(AND(COUNTIF(H$1:H31,H31)=1,ISTEXT(H31),OR(AND($M$3="ВСЕ",$N$3="ВСЕ",$O$3="ВСЕ"),AND(E31=$M$3,$N$3="ВСЕ",$O$3="ВСЕ"),AND(E31=$M$3,F31=$N$3,$O$3="ВСЕ"),AND(E31=$M$3,F31=$N$3,G31=$O$3))),MAX(D$1:D30)+1,"")</f>
        <v/>
      </c>
      <c r="E31" s="2" t="s">
        <v>2</v>
      </c>
      <c r="F31" s="2" t="s">
        <v>9</v>
      </c>
      <c r="G31" s="5" t="s">
        <v>30</v>
      </c>
      <c r="H31" s="2" t="s">
        <v>87</v>
      </c>
      <c r="I31" s="11" t="str">
        <f t="shared" si="0"/>
        <v/>
      </c>
      <c r="J31" s="2" t="str">
        <f t="shared" si="1"/>
        <v/>
      </c>
      <c r="K31" s="2" t="str">
        <f t="shared" si="2"/>
        <v/>
      </c>
      <c r="L31" s="12" t="str">
        <f>IF(MAX(Уникальные_Фирма)&lt;ROW(29:29),"",VLOOKUP(ROW(29:29),списокУникальные_Фирма,5))</f>
        <v/>
      </c>
    </row>
    <row r="32" spans="1:12" ht="16.5">
      <c r="A32" s="12">
        <f>IF(COUNTIF(E$1:E32,E32)=1,MAX(A$1:A31)+1,"")</f>
        <v>2</v>
      </c>
      <c r="B32" s="12" t="str">
        <f>IF(AND(COUNTIF(F$1:F32,F32)=1,ISTEXT(F32),OR(E32=$M$3,$M$3="ВСЕ")),MAX(B$1:B31)+1,"")</f>
        <v/>
      </c>
      <c r="C32" s="12" t="str">
        <f>IF(AND(COUNTIF(G$1:G32,G32)=1,ISTEXT(G32),OR(AND($M$3="ВСЕ",$N$3="ВСЕ"),AND(E32=$M$3,$N$3="ВСЕ"),AND(E32=$M$3,F32=$N$3))),MAX(C$1:C31)+1,"")</f>
        <v/>
      </c>
      <c r="D32" s="12" t="str">
        <f>IF(AND(COUNTIF(H$1:H32,H32)=1,ISTEXT(H32),OR(AND($M$3="ВСЕ",$N$3="ВСЕ",$O$3="ВСЕ"),AND(E32=$M$3,$N$3="ВСЕ",$O$3="ВСЕ"),AND(E32=$M$3,F32=$N$3,$O$3="ВСЕ"),AND(E32=$M$3,F32=$N$3,G32=$O$3))),MAX(D$1:D31)+1,"")</f>
        <v/>
      </c>
      <c r="E32" s="2" t="s">
        <v>3</v>
      </c>
      <c r="F32" s="2" t="s">
        <v>10</v>
      </c>
      <c r="G32" s="6"/>
      <c r="H32" s="2" t="s">
        <v>88</v>
      </c>
      <c r="I32" s="11" t="str">
        <f t="shared" si="0"/>
        <v/>
      </c>
      <c r="J32" s="2" t="str">
        <f t="shared" si="1"/>
        <v/>
      </c>
      <c r="K32" s="2" t="str">
        <f t="shared" si="2"/>
        <v/>
      </c>
      <c r="L32" s="12" t="str">
        <f>IF(MAX(Уникальные_Фирма)&lt;ROW(30:30),"",VLOOKUP(ROW(30:30),списокУникальные_Фирма,5))</f>
        <v/>
      </c>
    </row>
    <row r="33" spans="1:12" ht="16.5">
      <c r="A33" s="12" t="str">
        <f>IF(COUNTIF(E$1:E33,E33)=1,MAX(A$1:A32)+1,"")</f>
        <v/>
      </c>
      <c r="B33" s="12" t="str">
        <f>IF(AND(COUNTIF(F$1:F33,F33)=1,ISTEXT(F33),OR(E33=$M$3,$M$3="ВСЕ")),MAX(B$1:B32)+1,"")</f>
        <v/>
      </c>
      <c r="C33" s="12" t="str">
        <f>IF(AND(COUNTIF(G$1:G33,G33)=1,ISTEXT(G33),OR(AND($M$3="ВСЕ",$N$3="ВСЕ"),AND(E33=$M$3,$N$3="ВСЕ"),AND(E33=$M$3,F33=$N$3))),MAX(C$1:C32)+1,"")</f>
        <v/>
      </c>
      <c r="D33" s="12" t="str">
        <f>IF(AND(COUNTIF(H$1:H33,H33)=1,ISTEXT(H33),OR(AND($M$3="ВСЕ",$N$3="ВСЕ",$O$3="ВСЕ"),AND(E33=$M$3,$N$3="ВСЕ",$O$3="ВСЕ"),AND(E33=$M$3,F33=$N$3,$O$3="ВСЕ"),AND(E33=$M$3,F33=$N$3,G33=$O$3))),MAX(D$1:D32)+1,"")</f>
        <v/>
      </c>
      <c r="E33" s="2" t="s">
        <v>3</v>
      </c>
      <c r="F33" s="2" t="s">
        <v>10</v>
      </c>
      <c r="G33" s="5" t="s">
        <v>31</v>
      </c>
      <c r="H33" s="2" t="s">
        <v>89</v>
      </c>
      <c r="I33" s="11" t="str">
        <f t="shared" si="0"/>
        <v/>
      </c>
      <c r="J33" s="2" t="str">
        <f t="shared" si="1"/>
        <v/>
      </c>
      <c r="K33" s="2" t="str">
        <f t="shared" si="2"/>
        <v/>
      </c>
      <c r="L33" s="12" t="str">
        <f>IF(MAX(Уникальные_Фирма)&lt;ROW(31:31),"",VLOOKUP(ROW(31:31),списокУникальные_Фирма,5))</f>
        <v/>
      </c>
    </row>
    <row r="34" spans="1:12" ht="16.5">
      <c r="A34" s="12" t="str">
        <f>IF(COUNTIF(E$1:E34,E34)=1,MAX(A$1:A33)+1,"")</f>
        <v/>
      </c>
      <c r="B34" s="12" t="str">
        <f>IF(AND(COUNTIF(F$1:F34,F34)=1,ISTEXT(F34),OR(E34=$M$3,$M$3="ВСЕ")),MAX(B$1:B33)+1,"")</f>
        <v/>
      </c>
      <c r="C34" s="12" t="str">
        <f>IF(AND(COUNTIF(G$1:G34,G34)=1,ISTEXT(G34),OR(AND($M$3="ВСЕ",$N$3="ВСЕ"),AND(E34=$M$3,$N$3="ВСЕ"),AND(E34=$M$3,F34=$N$3))),MAX(C$1:C33)+1,"")</f>
        <v/>
      </c>
      <c r="D34" s="12" t="str">
        <f>IF(AND(COUNTIF(H$1:H34,H34)=1,ISTEXT(H34),OR(AND($M$3="ВСЕ",$N$3="ВСЕ",$O$3="ВСЕ"),AND(E34=$M$3,$N$3="ВСЕ",$O$3="ВСЕ"),AND(E34=$M$3,F34=$N$3,$O$3="ВСЕ"),AND(E34=$M$3,F34=$N$3,G34=$O$3))),MAX(D$1:D33)+1,"")</f>
        <v/>
      </c>
      <c r="E34" s="2" t="s">
        <v>3</v>
      </c>
      <c r="F34" s="2" t="s">
        <v>10</v>
      </c>
      <c r="G34" s="5" t="s">
        <v>32</v>
      </c>
      <c r="H34" s="2" t="s">
        <v>90</v>
      </c>
      <c r="I34" s="11" t="str">
        <f t="shared" si="0"/>
        <v/>
      </c>
      <c r="J34" s="2" t="str">
        <f t="shared" si="1"/>
        <v/>
      </c>
      <c r="K34" s="2" t="str">
        <f t="shared" si="2"/>
        <v/>
      </c>
      <c r="L34" s="12" t="str">
        <f>IF(MAX(Уникальные_Фирма)&lt;ROW(32:32),"",VLOOKUP(ROW(32:32),списокУникальные_Фирма,5))</f>
        <v/>
      </c>
    </row>
    <row r="35" spans="1:12" ht="16.5">
      <c r="A35" s="12" t="str">
        <f>IF(COUNTIF(E$1:E35,E35)=1,MAX(A$1:A34)+1,"")</f>
        <v/>
      </c>
      <c r="B35" s="12" t="str">
        <f>IF(AND(COUNTIF(F$1:F35,F35)=1,ISTEXT(F35),OR(E35=$M$3,$M$3="ВСЕ")),MAX(B$1:B34)+1,"")</f>
        <v/>
      </c>
      <c r="C35" s="12" t="str">
        <f>IF(AND(COUNTIF(G$1:G35,G35)=1,ISTEXT(G35),OR(AND($M$3="ВСЕ",$N$3="ВСЕ"),AND(E35=$M$3,$N$3="ВСЕ"),AND(E35=$M$3,F35=$N$3))),MAX(C$1:C34)+1,"")</f>
        <v/>
      </c>
      <c r="D35" s="12" t="str">
        <f>IF(AND(COUNTIF(H$1:H35,H35)=1,ISTEXT(H35),OR(AND($M$3="ВСЕ",$N$3="ВСЕ",$O$3="ВСЕ"),AND(E35=$M$3,$N$3="ВСЕ",$O$3="ВСЕ"),AND(E35=$M$3,F35=$N$3,$O$3="ВСЕ"),AND(E35=$M$3,F35=$N$3,G35=$O$3))),MAX(D$1:D34)+1,"")</f>
        <v/>
      </c>
      <c r="E35" s="2" t="s">
        <v>3</v>
      </c>
      <c r="F35" s="2" t="s">
        <v>10</v>
      </c>
      <c r="G35" s="5" t="s">
        <v>33</v>
      </c>
      <c r="H35" s="2" t="s">
        <v>91</v>
      </c>
      <c r="I35" s="11" t="str">
        <f t="shared" ref="I35:I66" si="3">IF(MAX(Уникальные_Канал_продаж)&lt;ROW(33:33),"",VLOOKUP(ROW(33:33),списокУникальные_Канал_продаж,5))</f>
        <v/>
      </c>
      <c r="J35" s="2" t="str">
        <f t="shared" ref="J35:J66" si="4">IF(MAX(Уникальные_Территория)&lt;ROW(33:33),"",VLOOKUP(ROW(33:33),списокУникальные_Территория,5))</f>
        <v/>
      </c>
      <c r="K35" s="2" t="str">
        <f t="shared" ref="K35:K66" si="5">IF(MAX(Уникальные_Город)&lt;ROW(33:33),"",VLOOKUP(ROW(33:33),списокУникальные_Город,5))</f>
        <v/>
      </c>
      <c r="L35" s="12" t="str">
        <f>IF(MAX(Уникальные_Фирма)&lt;ROW(33:33),"",VLOOKUP(ROW(33:33),списокУникальные_Фирма,5))</f>
        <v/>
      </c>
    </row>
    <row r="36" spans="1:12" ht="16.5">
      <c r="A36" s="12" t="str">
        <f>IF(COUNTIF(E$1:E36,E36)=1,MAX(A$1:A35)+1,"")</f>
        <v/>
      </c>
      <c r="B36" s="12" t="str">
        <f>IF(AND(COUNTIF(F$1:F36,F36)=1,ISTEXT(F36),OR(E36=$M$3,$M$3="ВСЕ")),MAX(B$1:B35)+1,"")</f>
        <v/>
      </c>
      <c r="C36" s="12" t="str">
        <f>IF(AND(COUNTIF(G$1:G36,G36)=1,ISTEXT(G36),OR(AND($M$3="ВСЕ",$N$3="ВСЕ"),AND(E36=$M$3,$N$3="ВСЕ"),AND(E36=$M$3,F36=$N$3))),MAX(C$1:C35)+1,"")</f>
        <v/>
      </c>
      <c r="D36" s="12" t="str">
        <f>IF(AND(COUNTIF(H$1:H36,H36)=1,ISTEXT(H36),OR(AND($M$3="ВСЕ",$N$3="ВСЕ",$O$3="ВСЕ"),AND(E36=$M$3,$N$3="ВСЕ",$O$3="ВСЕ"),AND(E36=$M$3,F36=$N$3,$O$3="ВСЕ"),AND(E36=$M$3,F36=$N$3,G36=$O$3))),MAX(D$1:D35)+1,"")</f>
        <v/>
      </c>
      <c r="E36" s="2" t="s">
        <v>3</v>
      </c>
      <c r="F36" s="2" t="s">
        <v>10</v>
      </c>
      <c r="G36" s="5" t="s">
        <v>34</v>
      </c>
      <c r="H36" s="2" t="s">
        <v>92</v>
      </c>
      <c r="I36" s="11" t="str">
        <f t="shared" si="3"/>
        <v/>
      </c>
      <c r="J36" s="2" t="str">
        <f t="shared" si="4"/>
        <v/>
      </c>
      <c r="K36" s="2" t="str">
        <f t="shared" si="5"/>
        <v/>
      </c>
      <c r="L36" s="12" t="str">
        <f>IF(MAX(Уникальные_Фирма)&lt;ROW(34:34),"",VLOOKUP(ROW(34:34),списокУникальные_Фирма,5))</f>
        <v/>
      </c>
    </row>
    <row r="37" spans="1:12" ht="16.5">
      <c r="A37" s="12" t="str">
        <f>IF(COUNTIF(E$1:E37,E37)=1,MAX(A$1:A36)+1,"")</f>
        <v/>
      </c>
      <c r="B37" s="12" t="str">
        <f>IF(AND(COUNTIF(F$1:F37,F37)=1,ISTEXT(F37),OR(E37=$M$3,$M$3="ВСЕ")),MAX(B$1:B36)+1,"")</f>
        <v/>
      </c>
      <c r="C37" s="12" t="str">
        <f>IF(AND(COUNTIF(G$1:G37,G37)=1,ISTEXT(G37),OR(AND($M$3="ВСЕ",$N$3="ВСЕ"),AND(E37=$M$3,$N$3="ВСЕ"),AND(E37=$M$3,F37=$N$3))),MAX(C$1:C36)+1,"")</f>
        <v/>
      </c>
      <c r="D37" s="12" t="str">
        <f>IF(AND(COUNTIF(H$1:H37,H37)=1,ISTEXT(H37),OR(AND($M$3="ВСЕ",$N$3="ВСЕ",$O$3="ВСЕ"),AND(E37=$M$3,$N$3="ВСЕ",$O$3="ВСЕ"),AND(E37=$M$3,F37=$N$3,$O$3="ВСЕ"),AND(E37=$M$3,F37=$N$3,G37=$O$3))),MAX(D$1:D36)+1,"")</f>
        <v/>
      </c>
      <c r="E37" s="2" t="s">
        <v>3</v>
      </c>
      <c r="F37" s="2" t="s">
        <v>11</v>
      </c>
      <c r="G37" s="5" t="s">
        <v>35</v>
      </c>
      <c r="H37" s="2" t="s">
        <v>93</v>
      </c>
      <c r="I37" s="11" t="str">
        <f t="shared" si="3"/>
        <v/>
      </c>
      <c r="J37" s="2" t="str">
        <f t="shared" si="4"/>
        <v/>
      </c>
      <c r="K37" s="2" t="str">
        <f t="shared" si="5"/>
        <v/>
      </c>
      <c r="L37" s="12" t="str">
        <f>IF(MAX(Уникальные_Фирма)&lt;ROW(35:35),"",VLOOKUP(ROW(35:35),списокУникальные_Фирма,5))</f>
        <v/>
      </c>
    </row>
    <row r="38" spans="1:12" ht="16.5">
      <c r="A38" s="12" t="str">
        <f>IF(COUNTIF(E$1:E38,E38)=1,MAX(A$1:A37)+1,"")</f>
        <v/>
      </c>
      <c r="B38" s="12" t="str">
        <f>IF(AND(COUNTIF(F$1:F38,F38)=1,ISTEXT(F38),OR(E38=$M$3,$M$3="ВСЕ")),MAX(B$1:B37)+1,"")</f>
        <v/>
      </c>
      <c r="C38" s="12" t="str">
        <f>IF(AND(COUNTIF(G$1:G38,G38)=1,ISTEXT(G38),OR(AND($M$3="ВСЕ",$N$3="ВСЕ"),AND(E38=$M$3,$N$3="ВСЕ"),AND(E38=$M$3,F38=$N$3))),MAX(C$1:C37)+1,"")</f>
        <v/>
      </c>
      <c r="D38" s="12" t="str">
        <f>IF(AND(COUNTIF(H$1:H38,H38)=1,ISTEXT(H38),OR(AND($M$3="ВСЕ",$N$3="ВСЕ",$O$3="ВСЕ"),AND(E38=$M$3,$N$3="ВСЕ",$O$3="ВСЕ"),AND(E38=$M$3,F38=$N$3,$O$3="ВСЕ"),AND(E38=$M$3,F38=$N$3,G38=$O$3))),MAX(D$1:D37)+1,"")</f>
        <v/>
      </c>
      <c r="E38" s="2" t="s">
        <v>3</v>
      </c>
      <c r="F38" s="2" t="s">
        <v>11</v>
      </c>
      <c r="G38" s="5" t="s">
        <v>36</v>
      </c>
      <c r="H38" s="2" t="s">
        <v>94</v>
      </c>
      <c r="I38" s="11" t="str">
        <f t="shared" si="3"/>
        <v/>
      </c>
      <c r="J38" s="2" t="str">
        <f t="shared" si="4"/>
        <v/>
      </c>
      <c r="K38" s="2" t="str">
        <f t="shared" si="5"/>
        <v/>
      </c>
      <c r="L38" s="12" t="str">
        <f>IF(MAX(Уникальные_Фирма)&lt;ROW(36:36),"",VLOOKUP(ROW(36:36),списокУникальные_Фирма,5))</f>
        <v/>
      </c>
    </row>
    <row r="39" spans="1:12" ht="16.5">
      <c r="A39" s="12" t="str">
        <f>IF(COUNTIF(E$1:E39,E39)=1,MAX(A$1:A38)+1,"")</f>
        <v/>
      </c>
      <c r="B39" s="12" t="str">
        <f>IF(AND(COUNTIF(F$1:F39,F39)=1,ISTEXT(F39),OR(E39=$M$3,$M$3="ВСЕ")),MAX(B$1:B38)+1,"")</f>
        <v/>
      </c>
      <c r="C39" s="12" t="str">
        <f>IF(AND(COUNTIF(G$1:G39,G39)=1,ISTEXT(G39),OR(AND($M$3="ВСЕ",$N$3="ВСЕ"),AND(E39=$M$3,$N$3="ВСЕ"),AND(E39=$M$3,F39=$N$3))),MAX(C$1:C38)+1,"")</f>
        <v/>
      </c>
      <c r="D39" s="12" t="str">
        <f>IF(AND(COUNTIF(H$1:H39,H39)=1,ISTEXT(H39),OR(AND($M$3="ВСЕ",$N$3="ВСЕ",$O$3="ВСЕ"),AND(E39=$M$3,$N$3="ВСЕ",$O$3="ВСЕ"),AND(E39=$M$3,F39=$N$3,$O$3="ВСЕ"),AND(E39=$M$3,F39=$N$3,G39=$O$3))),MAX(D$1:D38)+1,"")</f>
        <v/>
      </c>
      <c r="E39" s="2" t="s">
        <v>3</v>
      </c>
      <c r="F39" s="2" t="s">
        <v>11</v>
      </c>
      <c r="G39" s="5" t="s">
        <v>37</v>
      </c>
      <c r="H39" s="2" t="s">
        <v>95</v>
      </c>
      <c r="I39" s="11" t="str">
        <f t="shared" si="3"/>
        <v/>
      </c>
      <c r="J39" s="2" t="str">
        <f t="shared" si="4"/>
        <v/>
      </c>
      <c r="K39" s="2" t="str">
        <f t="shared" si="5"/>
        <v/>
      </c>
      <c r="L39" s="12" t="str">
        <f>IF(MAX(Уникальные_Фирма)&lt;ROW(37:37),"",VLOOKUP(ROW(37:37),списокУникальные_Фирма,5))</f>
        <v/>
      </c>
    </row>
    <row r="40" spans="1:12" ht="16.5">
      <c r="A40" s="12" t="str">
        <f>IF(COUNTIF(E$1:E40,E40)=1,MAX(A$1:A39)+1,"")</f>
        <v/>
      </c>
      <c r="B40" s="12" t="str">
        <f>IF(AND(COUNTIF(F$1:F40,F40)=1,ISTEXT(F40),OR(E40=$M$3,$M$3="ВСЕ")),MAX(B$1:B39)+1,"")</f>
        <v/>
      </c>
      <c r="C40" s="12" t="str">
        <f>IF(AND(COUNTIF(G$1:G40,G40)=1,ISTEXT(G40),OR(AND($M$3="ВСЕ",$N$3="ВСЕ"),AND(E40=$M$3,$N$3="ВСЕ"),AND(E40=$M$3,F40=$N$3))),MAX(C$1:C39)+1,"")</f>
        <v/>
      </c>
      <c r="D40" s="12" t="str">
        <f>IF(AND(COUNTIF(H$1:H40,H40)=1,ISTEXT(H40),OR(AND($M$3="ВСЕ",$N$3="ВСЕ",$O$3="ВСЕ"),AND(E40=$M$3,$N$3="ВСЕ",$O$3="ВСЕ"),AND(E40=$M$3,F40=$N$3,$O$3="ВСЕ"),AND(E40=$M$3,F40=$N$3,G40=$O$3))),MAX(D$1:D39)+1,"")</f>
        <v/>
      </c>
      <c r="E40" s="2" t="s">
        <v>3</v>
      </c>
      <c r="F40" s="2" t="s">
        <v>11</v>
      </c>
      <c r="G40" s="5" t="s">
        <v>38</v>
      </c>
      <c r="H40" s="2" t="s">
        <v>96</v>
      </c>
      <c r="I40" s="11" t="str">
        <f t="shared" si="3"/>
        <v/>
      </c>
      <c r="J40" s="2" t="str">
        <f t="shared" si="4"/>
        <v/>
      </c>
      <c r="K40" s="2" t="str">
        <f t="shared" si="5"/>
        <v/>
      </c>
      <c r="L40" s="12" t="str">
        <f>IF(MAX(Уникальные_Фирма)&lt;ROW(38:38),"",VLOOKUP(ROW(38:38),списокУникальные_Фирма,5))</f>
        <v/>
      </c>
    </row>
    <row r="41" spans="1:12" ht="16.5">
      <c r="A41" s="12" t="str">
        <f>IF(COUNTIF(E$1:E41,E41)=1,MAX(A$1:A40)+1,"")</f>
        <v/>
      </c>
      <c r="B41" s="12" t="str">
        <f>IF(AND(COUNTIF(F$1:F41,F41)=1,ISTEXT(F41),OR(E41=$M$3,$M$3="ВСЕ")),MAX(B$1:B40)+1,"")</f>
        <v/>
      </c>
      <c r="C41" s="12" t="str">
        <f>IF(AND(COUNTIF(G$1:G41,G41)=1,ISTEXT(G41),OR(AND($M$3="ВСЕ",$N$3="ВСЕ"),AND(E41=$M$3,$N$3="ВСЕ"),AND(E41=$M$3,F41=$N$3))),MAX(C$1:C40)+1,"")</f>
        <v/>
      </c>
      <c r="D41" s="12" t="str">
        <f>IF(AND(COUNTIF(H$1:H41,H41)=1,ISTEXT(H41),OR(AND($M$3="ВСЕ",$N$3="ВСЕ",$O$3="ВСЕ"),AND(E41=$M$3,$N$3="ВСЕ",$O$3="ВСЕ"),AND(E41=$M$3,F41=$N$3,$O$3="ВСЕ"),AND(E41=$M$3,F41=$N$3,G41=$O$3))),MAX(D$1:D40)+1,"")</f>
        <v/>
      </c>
      <c r="E41" s="2" t="s">
        <v>3</v>
      </c>
      <c r="F41" s="2" t="s">
        <v>11</v>
      </c>
      <c r="G41" s="5" t="s">
        <v>39</v>
      </c>
      <c r="H41" s="2" t="s">
        <v>97</v>
      </c>
      <c r="I41" s="11" t="str">
        <f t="shared" si="3"/>
        <v/>
      </c>
      <c r="J41" s="2" t="str">
        <f t="shared" si="4"/>
        <v/>
      </c>
      <c r="K41" s="2" t="str">
        <f t="shared" si="5"/>
        <v/>
      </c>
      <c r="L41" s="12" t="str">
        <f>IF(MAX(Уникальные_Фирма)&lt;ROW(39:39),"",VLOOKUP(ROW(39:39),списокУникальные_Фирма,5))</f>
        <v/>
      </c>
    </row>
    <row r="42" spans="1:12" ht="16.5">
      <c r="A42" s="12" t="str">
        <f>IF(COUNTIF(E$1:E42,E42)=1,MAX(A$1:A41)+1,"")</f>
        <v/>
      </c>
      <c r="B42" s="12" t="str">
        <f>IF(AND(COUNTIF(F$1:F42,F42)=1,ISTEXT(F42),OR(E42=$M$3,$M$3="ВСЕ")),MAX(B$1:B41)+1,"")</f>
        <v/>
      </c>
      <c r="C42" s="12" t="str">
        <f>IF(AND(COUNTIF(G$1:G42,G42)=1,ISTEXT(G42),OR(AND($M$3="ВСЕ",$N$3="ВСЕ"),AND(E42=$M$3,$N$3="ВСЕ"),AND(E42=$M$3,F42=$N$3))),MAX(C$1:C41)+1,"")</f>
        <v/>
      </c>
      <c r="D42" s="12" t="str">
        <f>IF(AND(COUNTIF(H$1:H42,H42)=1,ISTEXT(H42),OR(AND($M$3="ВСЕ",$N$3="ВСЕ",$O$3="ВСЕ"),AND(E42=$M$3,$N$3="ВСЕ",$O$3="ВСЕ"),AND(E42=$M$3,F42=$N$3,$O$3="ВСЕ"),AND(E42=$M$3,F42=$N$3,G42=$O$3))),MAX(D$1:D41)+1,"")</f>
        <v/>
      </c>
      <c r="E42" s="2" t="s">
        <v>3</v>
      </c>
      <c r="F42" s="2" t="s">
        <v>11</v>
      </c>
      <c r="G42" s="5" t="s">
        <v>40</v>
      </c>
      <c r="H42" s="2" t="s">
        <v>98</v>
      </c>
      <c r="I42" s="11" t="str">
        <f t="shared" si="3"/>
        <v/>
      </c>
      <c r="J42" s="2" t="str">
        <f t="shared" si="4"/>
        <v/>
      </c>
      <c r="K42" s="2" t="str">
        <f t="shared" si="5"/>
        <v/>
      </c>
      <c r="L42" s="12" t="str">
        <f>IF(MAX(Уникальные_Фирма)&lt;ROW(40:40),"",VLOOKUP(ROW(40:40),списокУникальные_Фирма,5))</f>
        <v/>
      </c>
    </row>
    <row r="43" spans="1:12" ht="16.5">
      <c r="A43" s="12" t="str">
        <f>IF(COUNTIF(E$1:E43,E43)=1,MAX(A$1:A42)+1,"")</f>
        <v/>
      </c>
      <c r="B43" s="12" t="str">
        <f>IF(AND(COUNTIF(F$1:F43,F43)=1,ISTEXT(F43),OR(E43=$M$3,$M$3="ВСЕ")),MAX(B$1:B42)+1,"")</f>
        <v/>
      </c>
      <c r="C43" s="12" t="str">
        <f>IF(AND(COUNTIF(G$1:G43,G43)=1,ISTEXT(G43),OR(AND($M$3="ВСЕ",$N$3="ВСЕ"),AND(E43=$M$3,$N$3="ВСЕ"),AND(E43=$M$3,F43=$N$3))),MAX(C$1:C42)+1,"")</f>
        <v/>
      </c>
      <c r="D43" s="12" t="str">
        <f>IF(AND(COUNTIF(H$1:H43,H43)=1,ISTEXT(H43),OR(AND($M$3="ВСЕ",$N$3="ВСЕ",$O$3="ВСЕ"),AND(E43=$M$3,$N$3="ВСЕ",$O$3="ВСЕ"),AND(E43=$M$3,F43=$N$3,$O$3="ВСЕ"),AND(E43=$M$3,F43=$N$3,G43=$O$3))),MAX(D$1:D42)+1,"")</f>
        <v/>
      </c>
      <c r="E43" s="2" t="s">
        <v>3</v>
      </c>
      <c r="F43" s="2" t="s">
        <v>12</v>
      </c>
      <c r="G43" s="5" t="s">
        <v>41</v>
      </c>
      <c r="H43" s="2" t="s">
        <v>99</v>
      </c>
      <c r="I43" s="11" t="str">
        <f t="shared" si="3"/>
        <v/>
      </c>
      <c r="J43" s="2" t="str">
        <f t="shared" si="4"/>
        <v/>
      </c>
      <c r="K43" s="2" t="str">
        <f t="shared" si="5"/>
        <v/>
      </c>
      <c r="L43" s="12" t="str">
        <f>IF(MAX(Уникальные_Фирма)&lt;ROW(41:41),"",VLOOKUP(ROW(41:41),списокУникальные_Фирма,5))</f>
        <v/>
      </c>
    </row>
    <row r="44" spans="1:12" ht="16.5">
      <c r="A44" s="12" t="str">
        <f>IF(COUNTIF(E$1:E44,E44)=1,MAX(A$1:A43)+1,"")</f>
        <v/>
      </c>
      <c r="B44" s="12" t="str">
        <f>IF(AND(COUNTIF(F$1:F44,F44)=1,ISTEXT(F44),OR(E44=$M$3,$M$3="ВСЕ")),MAX(B$1:B43)+1,"")</f>
        <v/>
      </c>
      <c r="C44" s="12" t="str">
        <f>IF(AND(COUNTIF(G$1:G44,G44)=1,ISTEXT(G44),OR(AND($M$3="ВСЕ",$N$3="ВСЕ"),AND(E44=$M$3,$N$3="ВСЕ"),AND(E44=$M$3,F44=$N$3))),MAX(C$1:C43)+1,"")</f>
        <v/>
      </c>
      <c r="D44" s="12" t="str">
        <f>IF(AND(COUNTIF(H$1:H44,H44)=1,ISTEXT(H44),OR(AND($M$3="ВСЕ",$N$3="ВСЕ",$O$3="ВСЕ"),AND(E44=$M$3,$N$3="ВСЕ",$O$3="ВСЕ"),AND(E44=$M$3,F44=$N$3,$O$3="ВСЕ"),AND(E44=$M$3,F44=$N$3,G44=$O$3))),MAX(D$1:D43)+1,"")</f>
        <v/>
      </c>
      <c r="E44" s="2" t="s">
        <v>3</v>
      </c>
      <c r="F44" s="2" t="s">
        <v>12</v>
      </c>
      <c r="G44" s="5" t="s">
        <v>42</v>
      </c>
      <c r="H44" s="2" t="s">
        <v>100</v>
      </c>
      <c r="I44" s="11" t="str">
        <f t="shared" si="3"/>
        <v/>
      </c>
      <c r="J44" s="2" t="str">
        <f t="shared" si="4"/>
        <v/>
      </c>
      <c r="K44" s="2" t="str">
        <f t="shared" si="5"/>
        <v/>
      </c>
      <c r="L44" s="12" t="str">
        <f>IF(MAX(Уникальные_Фирма)&lt;ROW(42:42),"",VLOOKUP(ROW(42:42),списокУникальные_Фирма,5))</f>
        <v/>
      </c>
    </row>
    <row r="45" spans="1:12" ht="16.5">
      <c r="A45" s="12" t="str">
        <f>IF(COUNTIF(E$1:E45,E45)=1,MAX(A$1:A44)+1,"")</f>
        <v/>
      </c>
      <c r="B45" s="12" t="str">
        <f>IF(AND(COUNTIF(F$1:F45,F45)=1,ISTEXT(F45),OR(E45=$M$3,$M$3="ВСЕ")),MAX(B$1:B44)+1,"")</f>
        <v/>
      </c>
      <c r="C45" s="12" t="str">
        <f>IF(AND(COUNTIF(G$1:G45,G45)=1,ISTEXT(G45),OR(AND($M$3="ВСЕ",$N$3="ВСЕ"),AND(E45=$M$3,$N$3="ВСЕ"),AND(E45=$M$3,F45=$N$3))),MAX(C$1:C44)+1,"")</f>
        <v/>
      </c>
      <c r="D45" s="12" t="str">
        <f>IF(AND(COUNTIF(H$1:H45,H45)=1,ISTEXT(H45),OR(AND($M$3="ВСЕ",$N$3="ВСЕ",$O$3="ВСЕ"),AND(E45=$M$3,$N$3="ВСЕ",$O$3="ВСЕ"),AND(E45=$M$3,F45=$N$3,$O$3="ВСЕ"),AND(E45=$M$3,F45=$N$3,G45=$O$3))),MAX(D$1:D44)+1,"")</f>
        <v/>
      </c>
      <c r="E45" s="2" t="s">
        <v>3</v>
      </c>
      <c r="F45" s="2" t="s">
        <v>12</v>
      </c>
      <c r="G45" s="5" t="s">
        <v>43</v>
      </c>
      <c r="H45" s="2" t="s">
        <v>101</v>
      </c>
      <c r="I45" s="11" t="str">
        <f t="shared" si="3"/>
        <v/>
      </c>
      <c r="J45" s="2" t="str">
        <f t="shared" si="4"/>
        <v/>
      </c>
      <c r="K45" s="2" t="str">
        <f t="shared" si="5"/>
        <v/>
      </c>
      <c r="L45" s="12" t="str">
        <f>IF(MAX(Уникальные_Фирма)&lt;ROW(43:43),"",VLOOKUP(ROW(43:43),списокУникальные_Фирма,5))</f>
        <v/>
      </c>
    </row>
    <row r="46" spans="1:12" ht="16.5">
      <c r="A46" s="12" t="str">
        <f>IF(COUNTIF(E$1:E46,E46)=1,MAX(A$1:A45)+1,"")</f>
        <v/>
      </c>
      <c r="B46" s="12" t="str">
        <f>IF(AND(COUNTIF(F$1:F46,F46)=1,ISTEXT(F46),OR(E46=$M$3,$M$3="ВСЕ")),MAX(B$1:B45)+1,"")</f>
        <v/>
      </c>
      <c r="C46" s="12" t="str">
        <f>IF(AND(COUNTIF(G$1:G46,G46)=1,ISTEXT(G46),OR(AND($M$3="ВСЕ",$N$3="ВСЕ"),AND(E46=$M$3,$N$3="ВСЕ"),AND(E46=$M$3,F46=$N$3))),MAX(C$1:C45)+1,"")</f>
        <v/>
      </c>
      <c r="D46" s="12" t="str">
        <f>IF(AND(COUNTIF(H$1:H46,H46)=1,ISTEXT(H46),OR(AND($M$3="ВСЕ",$N$3="ВСЕ",$O$3="ВСЕ"),AND(E46=$M$3,$N$3="ВСЕ",$O$3="ВСЕ"),AND(E46=$M$3,F46=$N$3,$O$3="ВСЕ"),AND(E46=$M$3,F46=$N$3,G46=$O$3))),MAX(D$1:D45)+1,"")</f>
        <v/>
      </c>
      <c r="E46" s="2" t="s">
        <v>3</v>
      </c>
      <c r="F46" s="2" t="s">
        <v>12</v>
      </c>
      <c r="G46" s="5" t="s">
        <v>44</v>
      </c>
      <c r="H46" s="2" t="s">
        <v>102</v>
      </c>
      <c r="I46" s="11" t="str">
        <f t="shared" si="3"/>
        <v/>
      </c>
      <c r="J46" s="2" t="str">
        <f t="shared" si="4"/>
        <v/>
      </c>
      <c r="K46" s="2" t="str">
        <f t="shared" si="5"/>
        <v/>
      </c>
      <c r="L46" s="12" t="str">
        <f>IF(MAX(Уникальные_Фирма)&lt;ROW(44:44),"",VLOOKUP(ROW(44:44),списокУникальные_Фирма,5))</f>
        <v/>
      </c>
    </row>
    <row r="47" spans="1:12" ht="16.5">
      <c r="A47" s="12" t="str">
        <f>IF(COUNTIF(E$1:E47,E47)=1,MAX(A$1:A46)+1,"")</f>
        <v/>
      </c>
      <c r="B47" s="12" t="str">
        <f>IF(AND(COUNTIF(F$1:F47,F47)=1,ISTEXT(F47),OR(E47=$M$3,$M$3="ВСЕ")),MAX(B$1:B46)+1,"")</f>
        <v/>
      </c>
      <c r="C47" s="12" t="str">
        <f>IF(AND(COUNTIF(G$1:G47,G47)=1,ISTEXT(G47),OR(AND($M$3="ВСЕ",$N$3="ВСЕ"),AND(E47=$M$3,$N$3="ВСЕ"),AND(E47=$M$3,F47=$N$3))),MAX(C$1:C46)+1,"")</f>
        <v/>
      </c>
      <c r="D47" s="12" t="str">
        <f>IF(AND(COUNTIF(H$1:H47,H47)=1,ISTEXT(H47),OR(AND($M$3="ВСЕ",$N$3="ВСЕ",$O$3="ВСЕ"),AND(E47=$M$3,$N$3="ВСЕ",$O$3="ВСЕ"),AND(E47=$M$3,F47=$N$3,$O$3="ВСЕ"),AND(E47=$M$3,F47=$N$3,G47=$O$3))),MAX(D$1:D46)+1,"")</f>
        <v/>
      </c>
      <c r="E47" s="2" t="s">
        <v>3</v>
      </c>
      <c r="F47" s="2" t="s">
        <v>13</v>
      </c>
      <c r="G47" s="5" t="s">
        <v>45</v>
      </c>
      <c r="H47" s="2" t="s">
        <v>103</v>
      </c>
      <c r="I47" s="11" t="str">
        <f t="shared" si="3"/>
        <v/>
      </c>
      <c r="J47" s="2" t="str">
        <f t="shared" si="4"/>
        <v/>
      </c>
      <c r="K47" s="2" t="str">
        <f t="shared" si="5"/>
        <v/>
      </c>
      <c r="L47" s="12" t="str">
        <f>IF(MAX(Уникальные_Фирма)&lt;ROW(45:45),"",VLOOKUP(ROW(45:45),списокУникальные_Фирма,5))</f>
        <v/>
      </c>
    </row>
    <row r="48" spans="1:12" ht="16.5">
      <c r="A48" s="12" t="str">
        <f>IF(COUNTIF(E$1:E48,E48)=1,MAX(A$1:A47)+1,"")</f>
        <v/>
      </c>
      <c r="B48" s="12" t="str">
        <f>IF(AND(COUNTIF(F$1:F48,F48)=1,ISTEXT(F48),OR(E48=$M$3,$M$3="ВСЕ")),MAX(B$1:B47)+1,"")</f>
        <v/>
      </c>
      <c r="C48" s="12" t="str">
        <f>IF(AND(COUNTIF(G$1:G48,G48)=1,ISTEXT(G48),OR(AND($M$3="ВСЕ",$N$3="ВСЕ"),AND(E48=$M$3,$N$3="ВСЕ"),AND(E48=$M$3,F48=$N$3))),MAX(C$1:C47)+1,"")</f>
        <v/>
      </c>
      <c r="D48" s="12" t="str">
        <f>IF(AND(COUNTIF(H$1:H48,H48)=1,ISTEXT(H48),OR(AND($M$3="ВСЕ",$N$3="ВСЕ",$O$3="ВСЕ"),AND(E48=$M$3,$N$3="ВСЕ",$O$3="ВСЕ"),AND(E48=$M$3,F48=$N$3,$O$3="ВСЕ"),AND(E48=$M$3,F48=$N$3,G48=$O$3))),MAX(D$1:D47)+1,"")</f>
        <v/>
      </c>
      <c r="E48" s="2" t="s">
        <v>3</v>
      </c>
      <c r="F48" s="2" t="s">
        <v>13</v>
      </c>
      <c r="G48" s="5" t="s">
        <v>46</v>
      </c>
      <c r="H48" s="2" t="s">
        <v>104</v>
      </c>
      <c r="I48" s="11" t="str">
        <f t="shared" si="3"/>
        <v/>
      </c>
      <c r="J48" s="2" t="str">
        <f t="shared" si="4"/>
        <v/>
      </c>
      <c r="K48" s="2" t="str">
        <f t="shared" si="5"/>
        <v/>
      </c>
      <c r="L48" s="12" t="str">
        <f>IF(MAX(Уникальные_Фирма)&lt;ROW(46:46),"",VLOOKUP(ROW(46:46),списокУникальные_Фирма,5))</f>
        <v/>
      </c>
    </row>
    <row r="49" spans="1:12" ht="16.5">
      <c r="A49" s="12" t="str">
        <f>IF(COUNTIF(E$1:E49,E49)=1,MAX(A$1:A48)+1,"")</f>
        <v/>
      </c>
      <c r="B49" s="12" t="str">
        <f>IF(AND(COUNTIF(F$1:F49,F49)=1,ISTEXT(F49),OR(E49=$M$3,$M$3="ВСЕ")),MAX(B$1:B48)+1,"")</f>
        <v/>
      </c>
      <c r="C49" s="12" t="str">
        <f>IF(AND(COUNTIF(G$1:G49,G49)=1,ISTEXT(G49),OR(AND($M$3="ВСЕ",$N$3="ВСЕ"),AND(E49=$M$3,$N$3="ВСЕ"),AND(E49=$M$3,F49=$N$3))),MAX(C$1:C48)+1,"")</f>
        <v/>
      </c>
      <c r="D49" s="12" t="str">
        <f>IF(AND(COUNTIF(H$1:H49,H49)=1,ISTEXT(H49),OR(AND($M$3="ВСЕ",$N$3="ВСЕ",$O$3="ВСЕ"),AND(E49=$M$3,$N$3="ВСЕ",$O$3="ВСЕ"),AND(E49=$M$3,F49=$N$3,$O$3="ВСЕ"),AND(E49=$M$3,F49=$N$3,G49=$O$3))),MAX(D$1:D48)+1,"")</f>
        <v/>
      </c>
      <c r="E49" s="2" t="s">
        <v>3</v>
      </c>
      <c r="F49" s="2" t="s">
        <v>13</v>
      </c>
      <c r="G49" s="5" t="s">
        <v>47</v>
      </c>
      <c r="H49" s="2" t="s">
        <v>105</v>
      </c>
      <c r="I49" s="11" t="str">
        <f t="shared" si="3"/>
        <v/>
      </c>
      <c r="J49" s="2" t="str">
        <f t="shared" si="4"/>
        <v/>
      </c>
      <c r="K49" s="2" t="str">
        <f t="shared" si="5"/>
        <v/>
      </c>
      <c r="L49" s="12" t="str">
        <f>IF(MAX(Уникальные_Фирма)&lt;ROW(47:47),"",VLOOKUP(ROW(47:47),списокУникальные_Фирма,5))</f>
        <v/>
      </c>
    </row>
    <row r="50" spans="1:12" ht="16.5">
      <c r="A50" s="12" t="str">
        <f>IF(COUNTIF(E$1:E50,E50)=1,MAX(A$1:A49)+1,"")</f>
        <v/>
      </c>
      <c r="B50" s="12" t="str">
        <f>IF(AND(COUNTIF(F$1:F50,F50)=1,ISTEXT(F50),OR(E50=$M$3,$M$3="ВСЕ")),MAX(B$1:B49)+1,"")</f>
        <v/>
      </c>
      <c r="C50" s="12" t="str">
        <f>IF(AND(COUNTIF(G$1:G50,G50)=1,ISTEXT(G50),OR(AND($M$3="ВСЕ",$N$3="ВСЕ"),AND(E50=$M$3,$N$3="ВСЕ"),AND(E50=$M$3,F50=$N$3))),MAX(C$1:C49)+1,"")</f>
        <v/>
      </c>
      <c r="D50" s="12" t="str">
        <f>IF(AND(COUNTIF(H$1:H50,H50)=1,ISTEXT(H50),OR(AND($M$3="ВСЕ",$N$3="ВСЕ",$O$3="ВСЕ"),AND(E50=$M$3,$N$3="ВСЕ",$O$3="ВСЕ"),AND(E50=$M$3,F50=$N$3,$O$3="ВСЕ"),AND(E50=$M$3,F50=$N$3,G50=$O$3))),MAX(D$1:D49)+1,"")</f>
        <v/>
      </c>
      <c r="E50" s="2" t="s">
        <v>3</v>
      </c>
      <c r="F50" s="2" t="s">
        <v>13</v>
      </c>
      <c r="G50" s="5" t="s">
        <v>48</v>
      </c>
      <c r="H50" s="2" t="s">
        <v>106</v>
      </c>
      <c r="I50" s="11" t="str">
        <f t="shared" si="3"/>
        <v/>
      </c>
      <c r="J50" s="2" t="str">
        <f t="shared" si="4"/>
        <v/>
      </c>
      <c r="K50" s="2" t="str">
        <f t="shared" si="5"/>
        <v/>
      </c>
      <c r="L50" s="12" t="str">
        <f>IF(MAX(Уникальные_Фирма)&lt;ROW(48:48),"",VLOOKUP(ROW(48:48),списокУникальные_Фирма,5))</f>
        <v/>
      </c>
    </row>
    <row r="51" spans="1:12" ht="16.5">
      <c r="A51" s="12" t="str">
        <f>IF(COUNTIF(E$1:E51,E51)=1,MAX(A$1:A50)+1,"")</f>
        <v/>
      </c>
      <c r="B51" s="12" t="str">
        <f>IF(AND(COUNTIF(F$1:F51,F51)=1,ISTEXT(F51),OR(E51=$M$3,$M$3="ВСЕ")),MAX(B$1:B50)+1,"")</f>
        <v/>
      </c>
      <c r="C51" s="12" t="str">
        <f>IF(AND(COUNTIF(G$1:G51,G51)=1,ISTEXT(G51),OR(AND($M$3="ВСЕ",$N$3="ВСЕ"),AND(E51=$M$3,$N$3="ВСЕ"),AND(E51=$M$3,F51=$N$3))),MAX(C$1:C50)+1,"")</f>
        <v/>
      </c>
      <c r="D51" s="12" t="str">
        <f>IF(AND(COUNTIF(H$1:H51,H51)=1,ISTEXT(H51),OR(AND($M$3="ВСЕ",$N$3="ВСЕ",$O$3="ВСЕ"),AND(E51=$M$3,$N$3="ВСЕ",$O$3="ВСЕ"),AND(E51=$M$3,F51=$N$3,$O$3="ВСЕ"),AND(E51=$M$3,F51=$N$3,G51=$O$3))),MAX(D$1:D50)+1,"")</f>
        <v/>
      </c>
      <c r="E51" s="2"/>
      <c r="F51" s="2" t="s">
        <v>13</v>
      </c>
      <c r="G51" s="5" t="s">
        <v>49</v>
      </c>
      <c r="H51" s="2" t="s">
        <v>107</v>
      </c>
      <c r="I51" s="11" t="str">
        <f t="shared" si="3"/>
        <v/>
      </c>
      <c r="J51" s="2" t="str">
        <f t="shared" si="4"/>
        <v/>
      </c>
      <c r="K51" s="2" t="str">
        <f t="shared" si="5"/>
        <v/>
      </c>
      <c r="L51" s="12" t="str">
        <f>IF(MAX(Уникальные_Фирма)&lt;ROW(49:49),"",VLOOKUP(ROW(49:49),списокУникальные_Фирма,5))</f>
        <v/>
      </c>
    </row>
    <row r="52" spans="1:12" ht="16.5">
      <c r="A52" s="12" t="str">
        <f>IF(COUNTIF(E$1:E52,E52)=1,MAX(A$1:A51)+1,"")</f>
        <v/>
      </c>
      <c r="B52" s="12" t="str">
        <f>IF(AND(COUNTIF(F$1:F52,F52)=1,ISTEXT(F52),OR(E52=$M$3,$M$3="ВСЕ")),MAX(B$1:B51)+1,"")</f>
        <v/>
      </c>
      <c r="C52" s="12" t="str">
        <f>IF(AND(COUNTIF(G$1:G52,G52)=1,ISTEXT(G52),OR(AND($M$3="ВСЕ",$N$3="ВСЕ"),AND(E52=$M$3,$N$3="ВСЕ"),AND(E52=$M$3,F52=$N$3))),MAX(C$1:C51)+1,"")</f>
        <v/>
      </c>
      <c r="D52" s="12" t="str">
        <f>IF(AND(COUNTIF(H$1:H52,H52)=1,ISTEXT(H52),OR(AND($M$3="ВСЕ",$N$3="ВСЕ",$O$3="ВСЕ"),AND(E52=$M$3,$N$3="ВСЕ",$O$3="ВСЕ"),AND(E52=$M$3,F52=$N$3,$O$3="ВСЕ"),AND(E52=$M$3,F52=$N$3,G52=$O$3))),MAX(D$1:D51)+1,"")</f>
        <v/>
      </c>
      <c r="E52" s="2" t="s">
        <v>3</v>
      </c>
      <c r="F52" s="2" t="s">
        <v>13</v>
      </c>
      <c r="G52" s="5" t="s">
        <v>50</v>
      </c>
      <c r="H52" s="2" t="s">
        <v>108</v>
      </c>
      <c r="I52" s="11" t="str">
        <f t="shared" si="3"/>
        <v/>
      </c>
      <c r="J52" s="2" t="str">
        <f t="shared" si="4"/>
        <v/>
      </c>
      <c r="K52" s="2" t="str">
        <f t="shared" si="5"/>
        <v/>
      </c>
      <c r="L52" s="12" t="str">
        <f>IF(MAX(Уникальные_Фирма)&lt;ROW(50:50),"",VLOOKUP(ROW(50:50),списокУникальные_Фирма,5))</f>
        <v/>
      </c>
    </row>
    <row r="53" spans="1:12" ht="16.5">
      <c r="A53" s="12" t="str">
        <f>IF(COUNTIF(E$1:E53,E53)=1,MAX(A$1:A52)+1,"")</f>
        <v/>
      </c>
      <c r="B53" s="12" t="str">
        <f>IF(AND(COUNTIF(F$1:F53,F53)=1,ISTEXT(F53),OR(E53=$M$3,$M$3="ВСЕ")),MAX(B$1:B52)+1,"")</f>
        <v/>
      </c>
      <c r="C53" s="12" t="str">
        <f>IF(AND(COUNTIF(G$1:G53,G53)=1,ISTEXT(G53),OR(AND($M$3="ВСЕ",$N$3="ВСЕ"),AND(E53=$M$3,$N$3="ВСЕ"),AND(E53=$M$3,F53=$N$3))),MAX(C$1:C52)+1,"")</f>
        <v/>
      </c>
      <c r="D53" s="12" t="str">
        <f>IF(AND(COUNTIF(H$1:H53,H53)=1,ISTEXT(H53),OR(AND($M$3="ВСЕ",$N$3="ВСЕ",$O$3="ВСЕ"),AND(E53=$M$3,$N$3="ВСЕ",$O$3="ВСЕ"),AND(E53=$M$3,F53=$N$3,$O$3="ВСЕ"),AND(E53=$M$3,F53=$N$3,G53=$O$3))),MAX(D$1:D52)+1,"")</f>
        <v/>
      </c>
      <c r="E53" s="2" t="s">
        <v>3</v>
      </c>
      <c r="F53" s="2" t="s">
        <v>13</v>
      </c>
      <c r="G53" s="5" t="s">
        <v>51</v>
      </c>
      <c r="H53" s="2" t="s">
        <v>109</v>
      </c>
      <c r="I53" s="11" t="str">
        <f t="shared" si="3"/>
        <v/>
      </c>
      <c r="J53" s="2" t="str">
        <f t="shared" si="4"/>
        <v/>
      </c>
      <c r="K53" s="2" t="str">
        <f t="shared" si="5"/>
        <v/>
      </c>
      <c r="L53" s="12" t="str">
        <f>IF(MAX(Уникальные_Фирма)&lt;ROW(51:51),"",VLOOKUP(ROW(51:51),списокУникальные_Фирма,5))</f>
        <v/>
      </c>
    </row>
    <row r="54" spans="1:12" ht="16.5">
      <c r="A54" s="12">
        <f>IF(COUNTIF(E$1:E54,E54)=1,MAX(A$1:A53)+1,"")</f>
        <v>3</v>
      </c>
      <c r="B54" s="12" t="str">
        <f>IF(AND(COUNTIF(F$1:F54,F54)=1,ISTEXT(F54),OR(E54=$M$3,$M$3="ВСЕ")),MAX(B$1:B53)+1,"")</f>
        <v/>
      </c>
      <c r="C54" s="12" t="str">
        <f>IF(AND(COUNTIF(G$1:G54,G54)=1,ISTEXT(G54),OR(AND($M$3="ВСЕ",$N$3="ВСЕ"),AND(E54=$M$3,$N$3="ВСЕ"),AND(E54=$M$3,F54=$N$3))),MAX(C$1:C53)+1,"")</f>
        <v/>
      </c>
      <c r="D54" s="12" t="str">
        <f>IF(AND(COUNTIF(H$1:H54,H54)=1,ISTEXT(H54),OR(AND($M$3="ВСЕ",$N$3="ВСЕ",$O$3="ВСЕ"),AND(E54=$M$3,$N$3="ВСЕ",$O$3="ВСЕ"),AND(E54=$M$3,F54=$N$3,$O$3="ВСЕ"),AND(E54=$M$3,F54=$N$3,G54=$O$3))),MAX(D$1:D53)+1,"")</f>
        <v/>
      </c>
      <c r="E54" s="2" t="s">
        <v>4</v>
      </c>
      <c r="F54" s="2" t="s">
        <v>14</v>
      </c>
      <c r="G54" s="5" t="s">
        <v>52</v>
      </c>
      <c r="H54" s="2" t="s">
        <v>110</v>
      </c>
      <c r="I54" s="11" t="str">
        <f t="shared" si="3"/>
        <v/>
      </c>
      <c r="J54" s="2" t="str">
        <f t="shared" si="4"/>
        <v/>
      </c>
      <c r="K54" s="2" t="str">
        <f t="shared" si="5"/>
        <v/>
      </c>
      <c r="L54" s="12" t="str">
        <f>IF(MAX(Уникальные_Фирма)&lt;ROW(52:52),"",VLOOKUP(ROW(52:52),списокУникальные_Фирма,5))</f>
        <v/>
      </c>
    </row>
    <row r="55" spans="1:12" ht="16.5">
      <c r="A55" s="12" t="str">
        <f>IF(COUNTIF(E$1:E55,E55)=1,MAX(A$1:A54)+1,"")</f>
        <v/>
      </c>
      <c r="B55" s="12" t="str">
        <f>IF(AND(COUNTIF(F$1:F55,F55)=1,ISTEXT(F55),OR(E55=$M$3,$M$3="ВСЕ")),MAX(B$1:B54)+1,"")</f>
        <v/>
      </c>
      <c r="C55" s="12" t="str">
        <f>IF(AND(COUNTIF(G$1:G55,G55)=1,ISTEXT(G55),OR(AND($M$3="ВСЕ",$N$3="ВСЕ"),AND(E55=$M$3,$N$3="ВСЕ"),AND(E55=$M$3,F55=$N$3))),MAX(C$1:C54)+1,"")</f>
        <v/>
      </c>
      <c r="D55" s="12" t="str">
        <f>IF(AND(COUNTIF(H$1:H55,H55)=1,ISTEXT(H55),OR(AND($M$3="ВСЕ",$N$3="ВСЕ",$O$3="ВСЕ"),AND(E55=$M$3,$N$3="ВСЕ",$O$3="ВСЕ"),AND(E55=$M$3,F55=$N$3,$O$3="ВСЕ"),AND(E55=$M$3,F55=$N$3,G55=$O$3))),MAX(D$1:D54)+1,"")</f>
        <v/>
      </c>
      <c r="E55" s="2" t="s">
        <v>4</v>
      </c>
      <c r="F55" s="2" t="s">
        <v>14</v>
      </c>
      <c r="G55" s="5" t="s">
        <v>53</v>
      </c>
      <c r="H55" s="2" t="s">
        <v>111</v>
      </c>
      <c r="I55" s="11" t="str">
        <f t="shared" si="3"/>
        <v/>
      </c>
      <c r="J55" s="2" t="str">
        <f t="shared" si="4"/>
        <v/>
      </c>
      <c r="K55" s="2" t="str">
        <f t="shared" si="5"/>
        <v/>
      </c>
      <c r="L55" s="12" t="str">
        <f>IF(MAX(Уникальные_Фирма)&lt;ROW(53:53),"",VLOOKUP(ROW(53:53),списокУникальные_Фирма,5))</f>
        <v/>
      </c>
    </row>
    <row r="56" spans="1:12" ht="16.5">
      <c r="A56" s="12" t="str">
        <f>IF(COUNTIF(E$1:E56,E56)=1,MAX(A$1:A55)+1,"")</f>
        <v/>
      </c>
      <c r="B56" s="12" t="str">
        <f>IF(AND(COUNTIF(F$1:F56,F56)=1,ISTEXT(F56),OR(E56=$M$3,$M$3="ВСЕ")),MAX(B$1:B55)+1,"")</f>
        <v/>
      </c>
      <c r="C56" s="12" t="str">
        <f>IF(AND(COUNTIF(G$1:G56,G56)=1,ISTEXT(G56),OR(AND($M$3="ВСЕ",$N$3="ВСЕ"),AND(E56=$M$3,$N$3="ВСЕ"),AND(E56=$M$3,F56=$N$3))),MAX(C$1:C55)+1,"")</f>
        <v/>
      </c>
      <c r="D56" s="12" t="str">
        <f>IF(AND(COUNTIF(H$1:H56,H56)=1,ISTEXT(H56),OR(AND($M$3="ВСЕ",$N$3="ВСЕ",$O$3="ВСЕ"),AND(E56=$M$3,$N$3="ВСЕ",$O$3="ВСЕ"),AND(E56=$M$3,F56=$N$3,$O$3="ВСЕ"),AND(E56=$M$3,F56=$N$3,G56=$O$3))),MAX(D$1:D55)+1,"")</f>
        <v/>
      </c>
      <c r="E56" s="2" t="s">
        <v>4</v>
      </c>
      <c r="F56" s="2" t="s">
        <v>14</v>
      </c>
      <c r="G56" s="5"/>
      <c r="H56" s="2" t="s">
        <v>112</v>
      </c>
      <c r="I56" s="11" t="str">
        <f t="shared" si="3"/>
        <v/>
      </c>
      <c r="J56" s="2" t="str">
        <f t="shared" si="4"/>
        <v/>
      </c>
      <c r="K56" s="2" t="str">
        <f t="shared" si="5"/>
        <v/>
      </c>
      <c r="L56" s="12" t="str">
        <f>IF(MAX(Уникальные_Фирма)&lt;ROW(54:54),"",VLOOKUP(ROW(54:54),списокУникальные_Фирма,5))</f>
        <v/>
      </c>
    </row>
    <row r="57" spans="1:12" ht="16.5">
      <c r="A57" s="12" t="str">
        <f>IF(COUNTIF(E$1:E57,E57)=1,MAX(A$1:A56)+1,"")</f>
        <v/>
      </c>
      <c r="B57" s="12" t="str">
        <f>IF(AND(COUNTIF(F$1:F57,F57)=1,ISTEXT(F57),OR(E57=$M$3,$M$3="ВСЕ")),MAX(B$1:B56)+1,"")</f>
        <v/>
      </c>
      <c r="C57" s="12" t="str">
        <f>IF(AND(COUNTIF(G$1:G57,G57)=1,ISTEXT(G57),OR(AND($M$3="ВСЕ",$N$3="ВСЕ"),AND(E57=$M$3,$N$3="ВСЕ"),AND(E57=$M$3,F57=$N$3))),MAX(C$1:C56)+1,"")</f>
        <v/>
      </c>
      <c r="D57" s="12" t="str">
        <f>IF(AND(COUNTIF(H$1:H57,H57)=1,ISTEXT(H57),OR(AND($M$3="ВСЕ",$N$3="ВСЕ",$O$3="ВСЕ"),AND(E57=$M$3,$N$3="ВСЕ",$O$3="ВСЕ"),AND(E57=$M$3,F57=$N$3,$O$3="ВСЕ"),AND(E57=$M$3,F57=$N$3,G57=$O$3))),MAX(D$1:D56)+1,"")</f>
        <v/>
      </c>
      <c r="E57" s="2" t="s">
        <v>4</v>
      </c>
      <c r="F57" s="2" t="s">
        <v>14</v>
      </c>
      <c r="G57" s="5" t="s">
        <v>54</v>
      </c>
      <c r="H57" s="2" t="s">
        <v>113</v>
      </c>
      <c r="I57" s="11" t="str">
        <f t="shared" si="3"/>
        <v/>
      </c>
      <c r="J57" s="2" t="str">
        <f t="shared" si="4"/>
        <v/>
      </c>
      <c r="K57" s="2" t="str">
        <f t="shared" si="5"/>
        <v/>
      </c>
      <c r="L57" s="12" t="str">
        <f>IF(MAX(Уникальные_Фирма)&lt;ROW(55:55),"",VLOOKUP(ROW(55:55),списокУникальные_Фирма,5))</f>
        <v/>
      </c>
    </row>
    <row r="58" spans="1:12" ht="16.5">
      <c r="A58" s="12" t="str">
        <f>IF(COUNTIF(E$1:E58,E58)=1,MAX(A$1:A57)+1,"")</f>
        <v/>
      </c>
      <c r="B58" s="12" t="str">
        <f>IF(AND(COUNTIF(F$1:F58,F58)=1,ISTEXT(F58),OR(E58=$M$3,$M$3="ВСЕ")),MAX(B$1:B57)+1,"")</f>
        <v/>
      </c>
      <c r="C58" s="12" t="str">
        <f>IF(AND(COUNTIF(G$1:G58,G58)=1,ISTEXT(G58),OR(AND($M$3="ВСЕ",$N$3="ВСЕ"),AND(E58=$M$3,$N$3="ВСЕ"),AND(E58=$M$3,F58=$N$3))),MAX(C$1:C57)+1,"")</f>
        <v/>
      </c>
      <c r="D58" s="12" t="str">
        <f>IF(AND(COUNTIF(H$1:H58,H58)=1,ISTEXT(H58),OR(AND($M$3="ВСЕ",$N$3="ВСЕ",$O$3="ВСЕ"),AND(E58=$M$3,$N$3="ВСЕ",$O$3="ВСЕ"),AND(E58=$M$3,F58=$N$3,$O$3="ВСЕ"),AND(E58=$M$3,F58=$N$3,G58=$O$3))),MAX(D$1:D57)+1,"")</f>
        <v/>
      </c>
      <c r="E58" s="2" t="s">
        <v>4</v>
      </c>
      <c r="F58" s="2" t="s">
        <v>15</v>
      </c>
      <c r="G58" s="5" t="s">
        <v>55</v>
      </c>
      <c r="H58" s="2" t="s">
        <v>114</v>
      </c>
      <c r="I58" s="11" t="str">
        <f t="shared" si="3"/>
        <v/>
      </c>
      <c r="J58" s="2" t="str">
        <f t="shared" si="4"/>
        <v/>
      </c>
      <c r="K58" s="2" t="str">
        <f t="shared" si="5"/>
        <v/>
      </c>
      <c r="L58" s="12" t="str">
        <f>IF(MAX(Уникальные_Фирма)&lt;ROW(56:56),"",VLOOKUP(ROW(56:56),списокУникальные_Фирма,5))</f>
        <v/>
      </c>
    </row>
    <row r="59" spans="1:12" ht="16.5">
      <c r="A59" s="12" t="str">
        <f>IF(COUNTIF(E$1:E59,E59)=1,MAX(A$1:A58)+1,"")</f>
        <v/>
      </c>
      <c r="B59" s="12" t="str">
        <f>IF(AND(COUNTIF(F$1:F59,F59)=1,ISTEXT(F59),OR(E59=$M$3,$M$3="ВСЕ")),MAX(B$1:B58)+1,"")</f>
        <v/>
      </c>
      <c r="C59" s="12" t="str">
        <f>IF(AND(COUNTIF(G$1:G59,G59)=1,ISTEXT(G59),OR(AND($M$3="ВСЕ",$N$3="ВСЕ"),AND(E59=$M$3,$N$3="ВСЕ"),AND(E59=$M$3,F59=$N$3))),MAX(C$1:C58)+1,"")</f>
        <v/>
      </c>
      <c r="D59" s="12" t="str">
        <f>IF(AND(COUNTIF(H$1:H59,H59)=1,ISTEXT(H59),OR(AND($M$3="ВСЕ",$N$3="ВСЕ",$O$3="ВСЕ"),AND(E59=$M$3,$N$3="ВСЕ",$O$3="ВСЕ"),AND(E59=$M$3,F59=$N$3,$O$3="ВСЕ"),AND(E59=$M$3,F59=$N$3,G59=$O$3))),MAX(D$1:D58)+1,"")</f>
        <v/>
      </c>
      <c r="E59" s="2" t="s">
        <v>4</v>
      </c>
      <c r="F59" s="2" t="s">
        <v>15</v>
      </c>
      <c r="G59" s="5" t="s">
        <v>56</v>
      </c>
      <c r="H59" s="2" t="s">
        <v>115</v>
      </c>
      <c r="I59" s="11" t="str">
        <f t="shared" si="3"/>
        <v/>
      </c>
      <c r="J59" s="2" t="str">
        <f t="shared" si="4"/>
        <v/>
      </c>
      <c r="K59" s="2" t="str">
        <f t="shared" si="5"/>
        <v/>
      </c>
      <c r="L59" s="12" t="str">
        <f>IF(MAX(Уникальные_Фирма)&lt;ROW(57:57),"",VLOOKUP(ROW(57:57),списокУникальные_Фирма,5))</f>
        <v/>
      </c>
    </row>
    <row r="60" spans="1:12" ht="16.5">
      <c r="A60" s="12" t="str">
        <f>IF(COUNTIF(E$1:E60,E60)=1,MAX(A$1:A59)+1,"")</f>
        <v/>
      </c>
      <c r="B60" s="12" t="str">
        <f>IF(AND(COUNTIF(F$1:F60,F60)=1,ISTEXT(F60),OR(E60=$M$3,$M$3="ВСЕ")),MAX(B$1:B59)+1,"")</f>
        <v/>
      </c>
      <c r="C60" s="12" t="str">
        <f>IF(AND(COUNTIF(G$1:G60,G60)=1,ISTEXT(G60),OR(AND($M$3="ВСЕ",$N$3="ВСЕ"),AND(E60=$M$3,$N$3="ВСЕ"),AND(E60=$M$3,F60=$N$3))),MAX(C$1:C59)+1,"")</f>
        <v/>
      </c>
      <c r="D60" s="12" t="str">
        <f>IF(AND(COUNTIF(H$1:H60,H60)=1,ISTEXT(H60),OR(AND($M$3="ВСЕ",$N$3="ВСЕ",$O$3="ВСЕ"),AND(E60=$M$3,$N$3="ВСЕ",$O$3="ВСЕ"),AND(E60=$M$3,F60=$N$3,$O$3="ВСЕ"),AND(E60=$M$3,F60=$N$3,G60=$O$3))),MAX(D$1:D59)+1,"")</f>
        <v/>
      </c>
      <c r="E60" s="2" t="s">
        <v>4</v>
      </c>
      <c r="F60" s="2" t="s">
        <v>15</v>
      </c>
      <c r="G60" s="5" t="s">
        <v>57</v>
      </c>
      <c r="H60" s="2" t="s">
        <v>116</v>
      </c>
      <c r="I60" s="11" t="str">
        <f t="shared" si="3"/>
        <v/>
      </c>
      <c r="J60" s="2" t="str">
        <f t="shared" si="4"/>
        <v/>
      </c>
      <c r="K60" s="2" t="str">
        <f t="shared" si="5"/>
        <v/>
      </c>
      <c r="L60" s="12" t="str">
        <f>IF(MAX(Уникальные_Фирма)&lt;ROW(58:58),"",VLOOKUP(ROW(58:58),списокУникальные_Фирма,5))</f>
        <v/>
      </c>
    </row>
    <row r="61" spans="1:12" ht="16.5">
      <c r="A61" s="12" t="str">
        <f>IF(COUNTIF(E$1:E61,E61)=1,MAX(A$1:A60)+1,"")</f>
        <v/>
      </c>
      <c r="B61" s="12" t="str">
        <f>IF(AND(COUNTIF(F$1:F61,F61)=1,ISTEXT(F61),OR(E61=$M$3,$M$3="ВСЕ")),MAX(B$1:B60)+1,"")</f>
        <v/>
      </c>
      <c r="C61" s="12" t="str">
        <f>IF(AND(COUNTIF(G$1:G61,G61)=1,ISTEXT(G61),OR(AND($M$3="ВСЕ",$N$3="ВСЕ"),AND(E61=$M$3,$N$3="ВСЕ"),AND(E61=$M$3,F61=$N$3))),MAX(C$1:C60)+1,"")</f>
        <v/>
      </c>
      <c r="D61" s="12" t="str">
        <f>IF(AND(COUNTIF(H$1:H61,H61)=1,ISTEXT(H61),OR(AND($M$3="ВСЕ",$N$3="ВСЕ",$O$3="ВСЕ"),AND(E61=$M$3,$N$3="ВСЕ",$O$3="ВСЕ"),AND(E61=$M$3,F61=$N$3,$O$3="ВСЕ"),AND(E61=$M$3,F61=$N$3,G61=$O$3))),MAX(D$1:D60)+1,"")</f>
        <v/>
      </c>
      <c r="E61" s="2" t="s">
        <v>4</v>
      </c>
      <c r="F61" s="2" t="s">
        <v>15</v>
      </c>
      <c r="G61" s="5" t="s">
        <v>118</v>
      </c>
      <c r="H61" s="2" t="s">
        <v>117</v>
      </c>
      <c r="I61" s="11" t="str">
        <f t="shared" si="3"/>
        <v/>
      </c>
      <c r="J61" s="2" t="str">
        <f t="shared" si="4"/>
        <v/>
      </c>
      <c r="K61" s="2" t="str">
        <f t="shared" si="5"/>
        <v/>
      </c>
      <c r="L61" s="12" t="str">
        <f>IF(MAX(Уникальные_Фирма)&lt;ROW(59:59),"",VLOOKUP(ROW(59:59),списокУникальные_Фирма,5))</f>
        <v/>
      </c>
    </row>
  </sheetData>
  <dataValidations count="4">
    <dataValidation type="list" allowBlank="1" showInputMessage="1" showErrorMessage="1" sqref="M3">
      <formula1>OFFSET($I$2,0,0,COUNTA($I:$I))</formula1>
    </dataValidation>
    <dataValidation type="list" allowBlank="1" showInputMessage="1" showErrorMessage="1" sqref="N3">
      <formula1>OFFSET($J$2,0,0,COUNTA($J:$J))</formula1>
    </dataValidation>
    <dataValidation type="list" allowBlank="1" showInputMessage="1" showErrorMessage="1" sqref="O3">
      <formula1>OFFSET($K$2,0,0,COUNTA($K:$K))</formula1>
    </dataValidation>
    <dataValidation type="list" allowBlank="1" showInputMessage="1" showErrorMessage="1" sqref="P3">
      <formula1>OFFSET($L$2,0,0,COUNTA($L:$L))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4" sqref="B4"/>
    </sheetView>
  </sheetViews>
  <sheetFormatPr defaultRowHeight="15"/>
  <cols>
    <col min="1" max="1" width="16" customWidth="1"/>
    <col min="2" max="2" width="14.42578125" customWidth="1"/>
  </cols>
  <sheetData>
    <row r="1" spans="1:2">
      <c r="A1" s="1" t="s">
        <v>0</v>
      </c>
      <c r="B1" s="2"/>
    </row>
    <row r="2" spans="1:2">
      <c r="A2" s="1" t="s">
        <v>1</v>
      </c>
      <c r="B2" s="2"/>
    </row>
    <row r="3" spans="1:2">
      <c r="A3" s="1" t="s">
        <v>5</v>
      </c>
      <c r="B3" s="2"/>
    </row>
    <row r="4" spans="1:2">
      <c r="A4" s="1" t="s">
        <v>58</v>
      </c>
      <c r="B4" s="2"/>
    </row>
  </sheetData>
  <dataValidations count="1">
    <dataValidation type="list" allowBlank="1" showInputMessage="1" showErrorMessage="1" sqref="B1:B4">
      <formula1>$C$1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Исходные Данные</vt:lpstr>
      <vt:lpstr>Форма отбора</vt:lpstr>
      <vt:lpstr>Лист3</vt:lpstr>
      <vt:lpstr>списокУникальные_Город</vt:lpstr>
      <vt:lpstr>списокУникальные_Канал_продаж</vt:lpstr>
      <vt:lpstr>списокУникальные_Территория</vt:lpstr>
      <vt:lpstr>списокУникальные_Фирма</vt:lpstr>
      <vt:lpstr>Уникальные_Город</vt:lpstr>
      <vt:lpstr>Уникальные_Канал_продаж</vt:lpstr>
      <vt:lpstr>Уникальные_Территория</vt:lpstr>
      <vt:lpstr>Уникальные_Фирма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Широких</cp:lastModifiedBy>
  <dcterms:created xsi:type="dcterms:W3CDTF">2014-02-15T16:56:47Z</dcterms:created>
  <dcterms:modified xsi:type="dcterms:W3CDTF">2014-02-17T11:31:04Z</dcterms:modified>
</cp:coreProperties>
</file>