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720" yWindow="-60" windowWidth="19440" windowHeight="12240" activeTab="1"/>
  </bookViews>
  <sheets>
    <sheet name="заявки" sheetId="1" r:id="rId1"/>
    <sheet name="экспорт" sheetId="2" r:id="rId2"/>
    <sheet name="Картофель отборный" sheetId="3" r:id="rId3"/>
    <sheet name="КартОбыч" sheetId="4" r:id="rId4"/>
  </sheets>
  <externalReferences>
    <externalReference r:id="rId5"/>
  </externalReferences>
  <definedNames>
    <definedName name="Z_26235E46_DB0C_4EA7_8635_AD1009618041_.wvu.Cols" localSheetId="0" hidden="1">заявки!$B:$C,заявки!$E:$E,заявки!$K:$K,заявки!$AO:$AO</definedName>
    <definedName name="Z_26235E46_DB0C_4EA7_8635_AD1009618041_.wvu.Cols" localSheetId="1" hidden="1">экспорт!$B:$C,экспорт!$F:$F,экспорт!$L:$L,экспорт!$AP:$AP</definedName>
    <definedName name="Z_26235E46_DB0C_4EA7_8635_AD1009618041_.wvu.PrintArea" localSheetId="0" hidden="1">заявки!$A$1:$AQ$440</definedName>
    <definedName name="Z_26235E46_DB0C_4EA7_8635_AD1009618041_.wvu.PrintArea" localSheetId="1" hidden="1">экспорт!$A$3:$AQ$157</definedName>
    <definedName name="Z_26235E46_DB0C_4EA7_8635_AD1009618041_.wvu.PrintTitles" localSheetId="1" hidden="1">экспорт!$2:$2</definedName>
    <definedName name="Z_26235E46_DB0C_4EA7_8635_AD1009618041_.wvu.Rows" localSheetId="1" hidden="1">экспорт!$292:$296,экспорт!$298:$308,экспорт!$311:$312</definedName>
    <definedName name="Z_3BCEDB00_4062_482B_9028_9B6DE8D11949_.wvu.Cols" localSheetId="0" hidden="1">заявки!$B:$C,заявки!$E:$E,заявки!$K:$K,заявки!$AO:$AO</definedName>
    <definedName name="Z_3BCEDB00_4062_482B_9028_9B6DE8D11949_.wvu.Cols" localSheetId="1" hidden="1">экспорт!$B:$C,экспорт!$F:$F,экспорт!$L:$L,экспорт!$AP:$AP</definedName>
    <definedName name="Z_3BCEDB00_4062_482B_9028_9B6DE8D11949_.wvu.PrintArea" localSheetId="1" hidden="1">экспорт!$A$3:$AQ$157</definedName>
    <definedName name="Z_3BCEDB00_4062_482B_9028_9B6DE8D11949_.wvu.PrintTitles" localSheetId="1" hidden="1">экспорт!$2:$2</definedName>
    <definedName name="Z_3BCEDB00_4062_482B_9028_9B6DE8D11949_.wvu.Rows" localSheetId="1" hidden="1">экспорт!$292:$296,экспорт!$298:$308,экспорт!$311:$312</definedName>
    <definedName name="Z_51EF9000_44D9_40ED_A513_642C6283264A_.wvu.Cols" localSheetId="0" hidden="1">заявки!$B:$C,заявки!$E:$E,заявки!$K:$K,заявки!$AO:$AO</definedName>
    <definedName name="Z_51EF9000_44D9_40ED_A513_642C6283264A_.wvu.Cols" localSheetId="1" hidden="1">экспорт!$B:$C,экспорт!$F:$F,экспорт!$L:$L,экспорт!$AP:$AP</definedName>
    <definedName name="Z_51EF9000_44D9_40ED_A513_642C6283264A_.wvu.PrintArea" localSheetId="0" hidden="1">заявки!$A$1:$AQ$440</definedName>
    <definedName name="Z_51EF9000_44D9_40ED_A513_642C6283264A_.wvu.PrintArea" localSheetId="1" hidden="1">экспорт!$A$3:$AQ$157</definedName>
    <definedName name="Z_51EF9000_44D9_40ED_A513_642C6283264A_.wvu.PrintTitles" localSheetId="1" hidden="1">экспорт!$2:$2</definedName>
    <definedName name="Z_51EF9000_44D9_40ED_A513_642C6283264A_.wvu.Rows" localSheetId="1" hidden="1">экспорт!$292:$296,экспорт!$298:$308,экспорт!$311:$312</definedName>
    <definedName name="Z_65FECF06_FF84_4DC6_9AA8_A5D4E3437AB2_.wvu.Cols" localSheetId="0" hidden="1">заявки!$B:$C,заявки!$E:$E,заявки!$K:$K,заявки!$AO:$AO</definedName>
    <definedName name="Z_65FECF06_FF84_4DC6_9AA8_A5D4E3437AB2_.wvu.Cols" localSheetId="1" hidden="1">экспорт!$B:$C,экспорт!$F:$F,экспорт!$L:$L,экспорт!$AP:$AP</definedName>
    <definedName name="Z_65FECF06_FF84_4DC6_9AA8_A5D4E3437AB2_.wvu.PrintArea" localSheetId="0" hidden="1">заявки!$A$1:$AQ$440</definedName>
    <definedName name="Z_65FECF06_FF84_4DC6_9AA8_A5D4E3437AB2_.wvu.PrintArea" localSheetId="1" hidden="1">экспорт!$A$3:$AQ$157</definedName>
    <definedName name="Z_65FECF06_FF84_4DC6_9AA8_A5D4E3437AB2_.wvu.PrintTitles" localSheetId="1" hidden="1">экспорт!$2:$2</definedName>
    <definedName name="Z_65FECF06_FF84_4DC6_9AA8_A5D4E3437AB2_.wvu.Rows" localSheetId="1" hidden="1">экспорт!$292:$296,экспорт!$298:$308,экспорт!$311:$312</definedName>
    <definedName name="Z_70F71F3C_BC64_44BA_B7B6_0E0E0527BEA8_.wvu.Cols" localSheetId="0" hidden="1">заявки!$B:$C,заявки!$E:$E,заявки!$K:$K,заявки!$AO:$AO</definedName>
    <definedName name="Z_70F71F3C_BC64_44BA_B7B6_0E0E0527BEA8_.wvu.Cols" localSheetId="1" hidden="1">экспорт!$B:$C,экспорт!$F:$F,экспорт!$L:$L,экспорт!$AP:$AP</definedName>
    <definedName name="Z_70F71F3C_BC64_44BA_B7B6_0E0E0527BEA8_.wvu.PrintArea" localSheetId="0" hidden="1">заявки!$A$1:$AQ$440</definedName>
    <definedName name="Z_70F71F3C_BC64_44BA_B7B6_0E0E0527BEA8_.wvu.PrintArea" localSheetId="1" hidden="1">экспорт!$A$3:$AQ$157</definedName>
    <definedName name="Z_70F71F3C_BC64_44BA_B7B6_0E0E0527BEA8_.wvu.PrintTitles" localSheetId="1" hidden="1">экспорт!$2:$2</definedName>
    <definedName name="Z_70F71F3C_BC64_44BA_B7B6_0E0E0527BEA8_.wvu.Rows" localSheetId="1" hidden="1">экспорт!$292:$296,экспорт!$298:$308,экспорт!$311:$312</definedName>
    <definedName name="Z_77A889AC_93DB_4AC5_A1B2_787B53CBAC7F_.wvu.Cols" localSheetId="0" hidden="1">заявки!$B:$C,заявки!$E:$E,заявки!$K:$K,заявки!$AO:$AO</definedName>
    <definedName name="Z_77A889AC_93DB_4AC5_A1B2_787B53CBAC7F_.wvu.Cols" localSheetId="1" hidden="1">экспорт!$B:$C,экспорт!$F:$F,экспорт!$L:$L,экспорт!$AP:$AP</definedName>
    <definedName name="Z_77A889AC_93DB_4AC5_A1B2_787B53CBAC7F_.wvu.PrintArea" localSheetId="0" hidden="1">заявки!$A$2:$AS$325</definedName>
    <definedName name="Z_77A889AC_93DB_4AC5_A1B2_787B53CBAC7F_.wvu.PrintArea" localSheetId="1" hidden="1">экспорт!$A$3:$AQ$157</definedName>
    <definedName name="Z_77A889AC_93DB_4AC5_A1B2_787B53CBAC7F_.wvu.PrintTitles" localSheetId="0" hidden="1">заявки!$1:$1</definedName>
    <definedName name="Z_77A889AC_93DB_4AC5_A1B2_787B53CBAC7F_.wvu.PrintTitles" localSheetId="1" hidden="1">экспорт!$2:$2</definedName>
    <definedName name="Z_77A889AC_93DB_4AC5_A1B2_787B53CBAC7F_.wvu.Rows" localSheetId="1" hidden="1">экспорт!$292:$296,экспорт!$298:$308,экспорт!$311:$312</definedName>
    <definedName name="Z_8786B824_ECC6_444F_A198_FFB8AE47EBDA_.wvu.Cols" localSheetId="0" hidden="1">заявки!$B:$C,заявки!$E:$E,заявки!$K:$K,заявки!$AO:$AO</definedName>
    <definedName name="Z_8786B824_ECC6_444F_A198_FFB8AE47EBDA_.wvu.Cols" localSheetId="1" hidden="1">экспорт!$B:$C,экспорт!$F:$F,экспорт!$L:$L,экспорт!$AP:$AP</definedName>
    <definedName name="Z_8786B824_ECC6_444F_A198_FFB8AE47EBDA_.wvu.PrintArea" localSheetId="0" hidden="1">заявки!$A$2:$AS$325</definedName>
    <definedName name="Z_8786B824_ECC6_444F_A198_FFB8AE47EBDA_.wvu.PrintArea" localSheetId="1" hidden="1">экспорт!$A$3:$AQ$157</definedName>
    <definedName name="Z_8786B824_ECC6_444F_A198_FFB8AE47EBDA_.wvu.PrintTitles" localSheetId="0" hidden="1">заявки!$1:$1</definedName>
    <definedName name="Z_8786B824_ECC6_444F_A198_FFB8AE47EBDA_.wvu.PrintTitles" localSheetId="1" hidden="1">экспорт!$2:$2</definedName>
    <definedName name="Z_8786B824_ECC6_444F_A198_FFB8AE47EBDA_.wvu.Rows" localSheetId="1" hidden="1">экспорт!$292:$296,экспорт!$298:$308,экспорт!$311:$312</definedName>
    <definedName name="Z_98AA4998_FEE1_443A_A5B7_E50B4387225D_.wvu.Cols" localSheetId="0" hidden="1">заявки!$B:$C,заявки!$E:$E,заявки!$K:$K,заявки!$AO:$AO</definedName>
    <definedName name="Z_98AA4998_FEE1_443A_A5B7_E50B4387225D_.wvu.Cols" localSheetId="1" hidden="1">экспорт!$B:$C,экспорт!$F:$F,экспорт!$L:$L,экспорт!$AP:$AP</definedName>
    <definedName name="Z_98AA4998_FEE1_443A_A5B7_E50B4387225D_.wvu.PrintArea" localSheetId="0" hidden="1">заявки!$A$2:$AS$325</definedName>
    <definedName name="Z_98AA4998_FEE1_443A_A5B7_E50B4387225D_.wvu.PrintArea" localSheetId="1" hidden="1">экспорт!$A$3:$AQ$315</definedName>
    <definedName name="Z_98AA4998_FEE1_443A_A5B7_E50B4387225D_.wvu.PrintTitles" localSheetId="0" hidden="1">заявки!$1:$1</definedName>
    <definedName name="Z_98AA4998_FEE1_443A_A5B7_E50B4387225D_.wvu.PrintTitles" localSheetId="1" hidden="1">экспорт!$2:$2</definedName>
    <definedName name="Z_D764BC87_D88B_43BD_895A_E7307486189F_.wvu.Cols" localSheetId="0" hidden="1">заявки!$B:$C,заявки!$E:$E,заявки!$K:$K,заявки!$AO:$AO</definedName>
    <definedName name="Z_D764BC87_D88B_43BD_895A_E7307486189F_.wvu.Cols" localSheetId="1" hidden="1">экспорт!$B:$C,экспорт!$F:$F,экспорт!$L:$L,экспорт!$AP:$AQ</definedName>
    <definedName name="Z_D764BC87_D88B_43BD_895A_E7307486189F_.wvu.PrintArea" localSheetId="0" hidden="1">заявки!$A$1:$AQ$298</definedName>
    <definedName name="Z_D764BC87_D88B_43BD_895A_E7307486189F_.wvu.PrintArea" localSheetId="1" hidden="1">экспорт!$A$3:$AQ$157</definedName>
    <definedName name="Z_D764BC87_D88B_43BD_895A_E7307486189F_.wvu.PrintTitles" localSheetId="1" hidden="1">экспорт!$2:$2</definedName>
    <definedName name="Z_D764BC87_D88B_43BD_895A_E7307486189F_.wvu.Rows" localSheetId="1" hidden="1">экспорт!$292:$296,экспорт!$298:$308,экспорт!$311:$312</definedName>
    <definedName name="_xlnm.Print_Titles" localSheetId="1">экспорт!$2:$2</definedName>
    <definedName name="карт.отборн" localSheetId="3">'[1]Картофель отборный'!$A$1:$A$60</definedName>
    <definedName name="КартОбыч">КартОбыч!$A$1:$A$150</definedName>
    <definedName name="_xlnm.Print_Area" localSheetId="1">экспорт!$A$3:$AQ$157</definedName>
  </definedNames>
  <calcPr calcId="144525"/>
</workbook>
</file>

<file path=xl/calcChain.xml><?xml version="1.0" encoding="utf-8"?>
<calcChain xmlns="http://schemas.openxmlformats.org/spreadsheetml/2006/main">
  <c r="C397" i="2" l="1"/>
  <c r="A2" i="2"/>
  <c r="A1" i="1"/>
  <c r="E3" i="2" l="1"/>
  <c r="E4" i="2"/>
  <c r="E5" i="2"/>
  <c r="E7" i="2"/>
  <c r="E9" i="2"/>
  <c r="E11" i="2"/>
  <c r="E13" i="2"/>
  <c r="E15" i="2"/>
  <c r="E17" i="2"/>
  <c r="E19" i="2"/>
  <c r="E21" i="2"/>
  <c r="E6" i="2"/>
  <c r="E8" i="2"/>
  <c r="E10" i="2"/>
  <c r="E12" i="2"/>
  <c r="E14" i="2"/>
  <c r="E16" i="2"/>
  <c r="E18" i="2"/>
  <c r="E20" i="2"/>
  <c r="E22" i="2"/>
  <c r="F3" i="2"/>
  <c r="F4" i="2"/>
  <c r="F6" i="2"/>
  <c r="F8" i="2"/>
  <c r="F10" i="2"/>
  <c r="F12" i="2"/>
  <c r="F14" i="2"/>
  <c r="F16" i="2"/>
  <c r="F18" i="2"/>
  <c r="F20" i="2"/>
  <c r="F22" i="2"/>
  <c r="F5" i="2"/>
  <c r="F7" i="2"/>
  <c r="F9" i="2"/>
  <c r="F11" i="2"/>
  <c r="F13" i="2"/>
  <c r="F15" i="2"/>
  <c r="F17" i="2"/>
  <c r="F19" i="2"/>
  <c r="F21" i="2"/>
  <c r="G4" i="2" a="1"/>
  <c r="G4" i="2" s="1"/>
  <c r="I4" i="2" a="1"/>
  <c r="I4" i="2" s="1"/>
  <c r="K4" i="2" a="1"/>
  <c r="K4" i="2" s="1"/>
  <c r="M4" i="2" a="1"/>
  <c r="M4" i="2" s="1"/>
  <c r="H5" i="2" a="1"/>
  <c r="H5" i="2" s="1"/>
  <c r="J5" i="2" a="1"/>
  <c r="J5" i="2" s="1"/>
  <c r="L5" i="2" a="1"/>
  <c r="L5" i="2" s="1"/>
  <c r="N5" i="2" a="1"/>
  <c r="N5" i="2" s="1"/>
  <c r="G6" i="2" a="1"/>
  <c r="G6" i="2" s="1"/>
  <c r="I6" i="2" a="1"/>
  <c r="I6" i="2" s="1"/>
  <c r="K6" i="2" a="1"/>
  <c r="K6" i="2" s="1"/>
  <c r="H4" i="2" a="1"/>
  <c r="H4" i="2" s="1"/>
  <c r="J4" i="2" a="1"/>
  <c r="J4" i="2" s="1"/>
  <c r="L4" i="2" a="1"/>
  <c r="L4" i="2" s="1"/>
  <c r="N4" i="2" a="1"/>
  <c r="N4" i="2" s="1"/>
  <c r="G5" i="2" a="1"/>
  <c r="G5" i="2" s="1"/>
  <c r="I5" i="2" a="1"/>
  <c r="I5" i="2" s="1"/>
  <c r="K5" i="2" a="1"/>
  <c r="K5" i="2" s="1"/>
  <c r="M5" i="2" a="1"/>
  <c r="M5" i="2" s="1"/>
  <c r="H6" i="2" a="1"/>
  <c r="H6" i="2" s="1"/>
  <c r="J6" i="2" a="1"/>
  <c r="J6" i="2" s="1"/>
  <c r="L6" i="2" a="1"/>
  <c r="L6" i="2" s="1"/>
  <c r="M6" i="2" a="1"/>
  <c r="M6" i="2" s="1"/>
  <c r="H7" i="2" a="1"/>
  <c r="H7" i="2" s="1"/>
  <c r="L7" i="2" a="1"/>
  <c r="L7" i="2" s="1"/>
  <c r="G8" i="2" a="1"/>
  <c r="G8" i="2" s="1"/>
  <c r="K8" i="2" a="1"/>
  <c r="K8" i="2" s="1"/>
  <c r="H9" i="2" a="1"/>
  <c r="H9" i="2" s="1"/>
  <c r="J9" i="2" a="1"/>
  <c r="J9" i="2" s="1"/>
  <c r="L9" i="2" a="1"/>
  <c r="L9" i="2" s="1"/>
  <c r="N9" i="2" a="1"/>
  <c r="N9" i="2" s="1"/>
  <c r="G10" i="2" a="1"/>
  <c r="G10" i="2" s="1"/>
  <c r="I10" i="2" a="1"/>
  <c r="I10" i="2" s="1"/>
  <c r="K10" i="2" a="1"/>
  <c r="K10" i="2" s="1"/>
  <c r="M10" i="2" a="1"/>
  <c r="M10" i="2" s="1"/>
  <c r="H11" i="2" a="1"/>
  <c r="H11" i="2" s="1"/>
  <c r="J11" i="2" a="1"/>
  <c r="J11" i="2" s="1"/>
  <c r="L11" i="2" a="1"/>
  <c r="L11" i="2" s="1"/>
  <c r="N11" i="2" a="1"/>
  <c r="N11" i="2" s="1"/>
  <c r="N6" i="2" a="1"/>
  <c r="N6" i="2" s="1"/>
  <c r="I7" i="2" a="1"/>
  <c r="I7" i="2" s="1"/>
  <c r="M7" i="2" a="1"/>
  <c r="M7" i="2" s="1"/>
  <c r="H8" i="2" a="1"/>
  <c r="H8" i="2" s="1"/>
  <c r="L8" i="2" a="1"/>
  <c r="L8" i="2" s="1"/>
  <c r="J7" i="2" a="1"/>
  <c r="J7" i="2" s="1"/>
  <c r="N7" i="2" a="1"/>
  <c r="N7" i="2" s="1"/>
  <c r="I8" i="2" a="1"/>
  <c r="I8" i="2" s="1"/>
  <c r="M8" i="2" a="1"/>
  <c r="M8" i="2" s="1"/>
  <c r="G9" i="2" a="1"/>
  <c r="G9" i="2" s="1"/>
  <c r="I9" i="2" a="1"/>
  <c r="I9" i="2" s="1"/>
  <c r="K9" i="2" a="1"/>
  <c r="K9" i="2" s="1"/>
  <c r="M9" i="2" a="1"/>
  <c r="M9" i="2" s="1"/>
  <c r="H10" i="2" a="1"/>
  <c r="H10" i="2" s="1"/>
  <c r="J10" i="2" a="1"/>
  <c r="J10" i="2" s="1"/>
  <c r="L10" i="2" a="1"/>
  <c r="L10" i="2" s="1"/>
  <c r="N10" i="2" a="1"/>
  <c r="N10" i="2" s="1"/>
  <c r="G11" i="2" a="1"/>
  <c r="G11" i="2" s="1"/>
  <c r="I11" i="2" a="1"/>
  <c r="I11" i="2" s="1"/>
  <c r="K11" i="2" a="1"/>
  <c r="K11" i="2" s="1"/>
  <c r="M11" i="2" a="1"/>
  <c r="M11" i="2" s="1"/>
  <c r="K7" i="2" a="1"/>
  <c r="K7" i="2" s="1"/>
  <c r="G12" i="2" a="1"/>
  <c r="G12" i="2" s="1"/>
  <c r="J12" i="2" a="1"/>
  <c r="J12" i="2" s="1"/>
  <c r="H13" i="2" a="1"/>
  <c r="H13" i="2" s="1"/>
  <c r="J13" i="2" a="1"/>
  <c r="J13" i="2" s="1"/>
  <c r="L13" i="2" a="1"/>
  <c r="L13" i="2" s="1"/>
  <c r="N13" i="2" a="1"/>
  <c r="N13" i="2" s="1"/>
  <c r="G14" i="2" a="1"/>
  <c r="G14" i="2" s="1"/>
  <c r="I14" i="2" a="1"/>
  <c r="I14" i="2" s="1"/>
  <c r="K14" i="2" a="1"/>
  <c r="K14" i="2" s="1"/>
  <c r="M14" i="2" a="1"/>
  <c r="M14" i="2" s="1"/>
  <c r="H15" i="2" a="1"/>
  <c r="H15" i="2" s="1"/>
  <c r="J15" i="2" a="1"/>
  <c r="J15" i="2" s="1"/>
  <c r="L15" i="2" a="1"/>
  <c r="L15" i="2" s="1"/>
  <c r="N15" i="2" a="1"/>
  <c r="N15" i="2" s="1"/>
  <c r="J8" i="2" a="1"/>
  <c r="J8" i="2" s="1"/>
  <c r="H12" i="2" a="1"/>
  <c r="H12" i="2" s="1"/>
  <c r="M12" i="2" a="1"/>
  <c r="M12" i="2" s="1"/>
  <c r="N8" i="2" a="1"/>
  <c r="N8" i="2" s="1"/>
  <c r="K12" i="2" a="1"/>
  <c r="K12" i="2" s="1"/>
  <c r="N12" i="2" a="1"/>
  <c r="N12" i="2" s="1"/>
  <c r="G13" i="2" a="1"/>
  <c r="G13" i="2" s="1"/>
  <c r="I13" i="2" a="1"/>
  <c r="I13" i="2" s="1"/>
  <c r="K13" i="2" a="1"/>
  <c r="K13" i="2" s="1"/>
  <c r="M13" i="2" a="1"/>
  <c r="M13" i="2" s="1"/>
  <c r="H14" i="2" a="1"/>
  <c r="H14" i="2" s="1"/>
  <c r="J14" i="2" a="1"/>
  <c r="J14" i="2" s="1"/>
  <c r="L14" i="2" a="1"/>
  <c r="L14" i="2" s="1"/>
  <c r="N14" i="2" a="1"/>
  <c r="N14" i="2" s="1"/>
  <c r="G15" i="2" a="1"/>
  <c r="G15" i="2" s="1"/>
  <c r="I15" i="2" a="1"/>
  <c r="I15" i="2" s="1"/>
  <c r="K15" i="2" a="1"/>
  <c r="K15" i="2" s="1"/>
  <c r="M15" i="2" a="1"/>
  <c r="M15" i="2" s="1"/>
  <c r="G7" i="2" a="1"/>
  <c r="G7" i="2" s="1"/>
  <c r="H16" i="2" a="1"/>
  <c r="H16" i="2" s="1"/>
  <c r="J16" i="2" a="1"/>
  <c r="J16" i="2" s="1"/>
  <c r="L16" i="2" a="1"/>
  <c r="L16" i="2" s="1"/>
  <c r="N16" i="2" a="1"/>
  <c r="N16" i="2" s="1"/>
  <c r="G17" i="2" a="1"/>
  <c r="G17" i="2" s="1"/>
  <c r="I17" i="2" a="1"/>
  <c r="I17" i="2" s="1"/>
  <c r="K17" i="2" a="1"/>
  <c r="K17" i="2" s="1"/>
  <c r="M17" i="2" a="1"/>
  <c r="M17" i="2" s="1"/>
  <c r="H18" i="2" a="1"/>
  <c r="H18" i="2" s="1"/>
  <c r="J18" i="2" a="1"/>
  <c r="J18" i="2" s="1"/>
  <c r="L18" i="2" a="1"/>
  <c r="L18" i="2" s="1"/>
  <c r="N18" i="2" a="1"/>
  <c r="N18" i="2" s="1"/>
  <c r="G19" i="2" a="1"/>
  <c r="G19" i="2" s="1"/>
  <c r="I12" i="2" a="1"/>
  <c r="I12" i="2" s="1"/>
  <c r="L12" i="2" a="1"/>
  <c r="L12" i="2" s="1"/>
  <c r="G16" i="2" a="1"/>
  <c r="G16" i="2" s="1"/>
  <c r="I16" i="2" a="1"/>
  <c r="I16" i="2" s="1"/>
  <c r="K16" i="2" a="1"/>
  <c r="K16" i="2" s="1"/>
  <c r="M16" i="2" a="1"/>
  <c r="M16" i="2" s="1"/>
  <c r="H17" i="2" a="1"/>
  <c r="H17" i="2" s="1"/>
  <c r="J17" i="2" a="1"/>
  <c r="J17" i="2" s="1"/>
  <c r="L17" i="2" a="1"/>
  <c r="L17" i="2" s="1"/>
  <c r="N17" i="2" a="1"/>
  <c r="N17" i="2" s="1"/>
  <c r="G18" i="2" a="1"/>
  <c r="G18" i="2" s="1"/>
  <c r="I18" i="2" a="1"/>
  <c r="I18" i="2" s="1"/>
  <c r="K18" i="2" a="1"/>
  <c r="K18" i="2" s="1"/>
  <c r="M18" i="2" a="1"/>
  <c r="M18" i="2" s="1"/>
  <c r="H19" i="2" a="1"/>
  <c r="H19" i="2" s="1"/>
  <c r="L19" i="2" a="1"/>
  <c r="L19" i="2" s="1"/>
  <c r="J20" i="2" a="1"/>
  <c r="J20" i="2" s="1"/>
  <c r="M20" i="2" a="1"/>
  <c r="M20" i="2" s="1"/>
  <c r="G21" i="2" a="1"/>
  <c r="G21" i="2" s="1"/>
  <c r="I21" i="2" a="1"/>
  <c r="I21" i="2" s="1"/>
  <c r="K21" i="2" a="1"/>
  <c r="K21" i="2" s="1"/>
  <c r="M21" i="2" a="1"/>
  <c r="M21" i="2" s="1"/>
  <c r="H22" i="2" a="1"/>
  <c r="H22" i="2" s="1"/>
  <c r="J22" i="2" a="1"/>
  <c r="J22" i="2" s="1"/>
  <c r="L22" i="2" a="1"/>
  <c r="L22" i="2" s="1"/>
  <c r="N22" i="2" a="1"/>
  <c r="N22" i="2" s="1"/>
  <c r="I19" i="2" a="1"/>
  <c r="I19" i="2" s="1"/>
  <c r="M19" i="2" a="1"/>
  <c r="M19" i="2" s="1"/>
  <c r="H20" i="2" a="1"/>
  <c r="H20" i="2" s="1"/>
  <c r="K20" i="2" a="1"/>
  <c r="K20" i="2" s="1"/>
  <c r="K19" i="2" a="1"/>
  <c r="K19" i="2" s="1"/>
  <c r="G20" i="2" a="1"/>
  <c r="G20" i="2" s="1"/>
  <c r="L20" i="2" a="1"/>
  <c r="L20" i="2" s="1"/>
  <c r="J19" i="2" a="1"/>
  <c r="J19" i="2" s="1"/>
  <c r="I20" i="2" a="1"/>
  <c r="I20" i="2" s="1"/>
  <c r="J21" i="2" a="1"/>
  <c r="J21" i="2" s="1"/>
  <c r="M22" i="2" a="1"/>
  <c r="M22" i="2" s="1"/>
  <c r="N19" i="2" a="1"/>
  <c r="N19" i="2" s="1"/>
  <c r="L21" i="2" a="1"/>
  <c r="L21" i="2" s="1"/>
  <c r="G22" i="2" a="1"/>
  <c r="G22" i="2" s="1"/>
  <c r="H21" i="2" a="1"/>
  <c r="H21" i="2" s="1"/>
  <c r="K22" i="2" a="1"/>
  <c r="K22" i="2" s="1"/>
  <c r="N20" i="2" a="1"/>
  <c r="N20" i="2" s="1"/>
  <c r="N21" i="2" a="1"/>
  <c r="N21" i="2" s="1"/>
  <c r="I22" i="2" a="1"/>
  <c r="I22" i="2" s="1"/>
  <c r="M3" i="2" a="1"/>
  <c r="M3" i="2" s="1"/>
  <c r="K3" i="2" a="1"/>
  <c r="K3" i="2" s="1"/>
  <c r="I3" i="2" a="1"/>
  <c r="I3" i="2" s="1"/>
  <c r="G3" i="2" a="1"/>
  <c r="G3" i="2" s="1"/>
  <c r="N3" i="2" a="1"/>
  <c r="N3" i="2" s="1"/>
  <c r="L3" i="2" a="1"/>
  <c r="L3" i="2" s="1"/>
  <c r="J3" i="2" a="1"/>
  <c r="J3" i="2" s="1"/>
  <c r="H3" i="2" a="1"/>
  <c r="H3" i="2" s="1"/>
</calcChain>
</file>

<file path=xl/sharedStrings.xml><?xml version="1.0" encoding="utf-8"?>
<sst xmlns="http://schemas.openxmlformats.org/spreadsheetml/2006/main" count="233" uniqueCount="185">
  <si>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</si>
  <si>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</si>
  <si>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</si>
  <si>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</si>
  <si>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</si>
  <si>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</si>
  <si>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</si>
  <si>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</si>
  <si>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</si>
  <si>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</si>
  <si>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</si>
  <si>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</si>
  <si>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99</t>
  </si>
  <si>
    <t>102</t>
  </si>
  <si>
    <t>139</t>
  </si>
  <si>
    <t>120</t>
  </si>
  <si>
    <t>121</t>
  </si>
  <si>
    <t>135-1</t>
  </si>
  <si>
    <t>141</t>
  </si>
  <si>
    <t>6-1</t>
  </si>
  <si>
    <t>6-2</t>
  </si>
  <si>
    <t>7-1</t>
  </si>
  <si>
    <t>7-2</t>
  </si>
  <si>
    <t>34</t>
  </si>
  <si>
    <t>36</t>
  </si>
  <si>
    <t>295</t>
  </si>
  <si>
    <t>113</t>
  </si>
  <si>
    <t>140</t>
  </si>
  <si>
    <t>хосп-3</t>
  </si>
  <si>
    <t>122</t>
  </si>
  <si>
    <t>37</t>
  </si>
  <si>
    <t>83</t>
  </si>
  <si>
    <t>110</t>
  </si>
  <si>
    <t>129</t>
  </si>
  <si>
    <t>128-1</t>
  </si>
  <si>
    <t>128-2</t>
  </si>
  <si>
    <t>53 д/д</t>
  </si>
  <si>
    <t>1 инт</t>
  </si>
  <si>
    <t>33 инт</t>
  </si>
  <si>
    <t>3-ф</t>
  </si>
  <si>
    <t>23</t>
  </si>
  <si>
    <t>63</t>
  </si>
  <si>
    <t>81</t>
  </si>
  <si>
    <t>85</t>
  </si>
  <si>
    <t>90</t>
  </si>
  <si>
    <t>100</t>
  </si>
  <si>
    <t>115</t>
  </si>
  <si>
    <t>252</t>
  </si>
  <si>
    <t>25</t>
  </si>
  <si>
    <t>79</t>
  </si>
  <si>
    <t>93</t>
  </si>
  <si>
    <t>107</t>
  </si>
  <si>
    <t>136</t>
  </si>
  <si>
    <t>137</t>
  </si>
  <si>
    <t>72-1</t>
  </si>
  <si>
    <t>72-2</t>
  </si>
  <si>
    <t>8 д/д</t>
  </si>
  <si>
    <t>8 сот</t>
  </si>
  <si>
    <t>125-2</t>
  </si>
  <si>
    <t>10</t>
  </si>
  <si>
    <t>111</t>
  </si>
  <si>
    <t>117</t>
  </si>
  <si>
    <t>126</t>
  </si>
  <si>
    <t>134</t>
  </si>
  <si>
    <t>74-2</t>
  </si>
  <si>
    <t>2</t>
  </si>
  <si>
    <t>2 ф</t>
  </si>
  <si>
    <t>8 с</t>
  </si>
  <si>
    <t>43</t>
  </si>
  <si>
    <t>32</t>
  </si>
  <si>
    <t>27</t>
  </si>
  <si>
    <t>64</t>
  </si>
  <si>
    <t>69</t>
  </si>
  <si>
    <t>91</t>
  </si>
  <si>
    <t>125-1</t>
  </si>
  <si>
    <t>133</t>
  </si>
  <si>
    <t>130 ш</t>
  </si>
  <si>
    <t>130 с</t>
  </si>
  <si>
    <t>677 ш</t>
  </si>
  <si>
    <t>677 с1</t>
  </si>
  <si>
    <t>677 с2</t>
  </si>
  <si>
    <t>1</t>
  </si>
  <si>
    <t>12</t>
  </si>
  <si>
    <t>15</t>
  </si>
  <si>
    <t>4</t>
  </si>
  <si>
    <t>65</t>
  </si>
  <si>
    <t>67</t>
  </si>
  <si>
    <t>82</t>
  </si>
  <si>
    <t>95</t>
  </si>
  <si>
    <t>104</t>
  </si>
  <si>
    <t>119</t>
  </si>
  <si>
    <t>131</t>
  </si>
  <si>
    <t>132</t>
  </si>
  <si>
    <t>135-2</t>
  </si>
  <si>
    <t>138</t>
  </si>
  <si>
    <t>457</t>
  </si>
  <si>
    <t>пндр-4</t>
  </si>
  <si>
    <t>ДГБ гав</t>
  </si>
  <si>
    <t>44</t>
  </si>
  <si>
    <t>74-1</t>
  </si>
  <si>
    <t>109</t>
  </si>
  <si>
    <t>116</t>
  </si>
  <si>
    <t>123</t>
  </si>
  <si>
    <t>124</t>
  </si>
  <si>
    <t>233</t>
  </si>
  <si>
    <t>619 с</t>
  </si>
  <si>
    <t>3 д/д</t>
  </si>
  <si>
    <t>ЦСО</t>
  </si>
  <si>
    <t>108</t>
  </si>
  <si>
    <t>3</t>
  </si>
  <si>
    <t>71</t>
  </si>
  <si>
    <t>127</t>
  </si>
  <si>
    <t>48</t>
  </si>
  <si>
    <t>78</t>
  </si>
  <si>
    <t>112</t>
  </si>
  <si>
    <t>52</t>
  </si>
  <si>
    <t>101</t>
  </si>
  <si>
    <t>118</t>
  </si>
  <si>
    <t>103</t>
  </si>
  <si>
    <t>20</t>
  </si>
  <si>
    <t>104-бюд</t>
  </si>
  <si>
    <t>104-не</t>
  </si>
  <si>
    <t>87</t>
  </si>
  <si>
    <t>21</t>
  </si>
  <si>
    <t>9</t>
  </si>
  <si>
    <t>70</t>
  </si>
  <si>
    <t>29-2</t>
  </si>
  <si>
    <t>60</t>
  </si>
  <si>
    <t>49</t>
  </si>
  <si>
    <t>56</t>
  </si>
  <si>
    <t>202</t>
  </si>
  <si>
    <t>29-1</t>
  </si>
  <si>
    <t>682 ш</t>
  </si>
  <si>
    <t>657 ш</t>
  </si>
  <si>
    <t>дгб зем</t>
  </si>
  <si>
    <t>3-п</t>
  </si>
  <si>
    <t>5-п</t>
  </si>
  <si>
    <t>9-п</t>
  </si>
  <si>
    <t>49-п</t>
  </si>
  <si>
    <t>58-п</t>
  </si>
  <si>
    <t>66-п</t>
  </si>
  <si>
    <t>298</t>
  </si>
  <si>
    <t>88</t>
  </si>
  <si>
    <t>мечн</t>
  </si>
  <si>
    <t>17</t>
  </si>
  <si>
    <t>бумаж</t>
  </si>
  <si>
    <t>обв бю</t>
  </si>
  <si>
    <t>обв в/б</t>
  </si>
  <si>
    <t>обв лаб</t>
  </si>
  <si>
    <t>карпбю</t>
  </si>
  <si>
    <t>карпв/б</t>
  </si>
  <si>
    <t>619 ш</t>
  </si>
  <si>
    <t>фигурист</t>
  </si>
  <si>
    <t>фигур,бюд</t>
  </si>
  <si>
    <t>лунач. лаб</t>
  </si>
  <si>
    <t>Огрцы</t>
  </si>
  <si>
    <t>003</t>
  </si>
  <si>
    <t>00104019/00103065/00122263</t>
  </si>
  <si>
    <t>00104019/00103065/00121382</t>
  </si>
  <si>
    <t>00104019/00103065/00122266</t>
  </si>
  <si>
    <t>00104019/00103065/00122272</t>
  </si>
  <si>
    <t>00104019/00103065/00122264</t>
  </si>
  <si>
    <t>00104019/00103065/00122287</t>
  </si>
  <si>
    <t>00104019/00103065/00122281</t>
  </si>
  <si>
    <t>00104019/00103065/00122278</t>
  </si>
  <si>
    <t>1/3/0/99</t>
  </si>
  <si>
    <t>1/3/0/139/102</t>
  </si>
  <si>
    <t>1/3/0/139/139</t>
  </si>
  <si>
    <t>1/3/0/120</t>
  </si>
  <si>
    <t>1/3/0/121</t>
  </si>
  <si>
    <t>1/3/0/135/135</t>
  </si>
  <si>
    <t>1/3/0/141</t>
  </si>
  <si>
    <t>1/3/0/6/6</t>
  </si>
  <si>
    <t>1/3/0/6/253</t>
  </si>
  <si>
    <t>1/3/0/7/7</t>
  </si>
  <si>
    <t>1/3/0/7/8</t>
  </si>
  <si>
    <t>1/3/0/34</t>
  </si>
  <si>
    <t>1/3/901/469/36</t>
  </si>
  <si>
    <t>1/3/901/469/295</t>
  </si>
  <si>
    <t>1/3/0/113</t>
  </si>
  <si>
    <t>1/3/0/140</t>
  </si>
  <si>
    <t>1/895/881</t>
  </si>
  <si>
    <t>1/3/119/133/37</t>
  </si>
  <si>
    <t>1/3/119/93/83</t>
  </si>
  <si>
    <t>1/3/0/110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</si>
</sst>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1c/2014_02_04_kod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Итог"/>
      <sheetName val="Рейсы"/>
      <sheetName val="Выб. Премиум"/>
      <sheetName val="экспорт"/>
      <sheetName val="Бугалтерия "/>
      <sheetName val="Заказ"/>
      <sheetName val="Фортуна Весь Зак"/>
      <sheetName val="Фортуна Картошка"/>
      <sheetName val="фартуну Рейсы"/>
      <sheetName val="Фортуна Квашения"/>
      <sheetName val="РАСХОДНИКИ"/>
      <sheetName val="Ко-во развесов"/>
      <sheetName val="Бугалтерия"/>
      <sheetName val="бананы"/>
      <sheetName val="лимон"/>
      <sheetName val="чеснок"/>
      <sheetName val="огурцы"/>
      <sheetName val="помидоры"/>
      <sheetName val="Реапа 2"/>
      <sheetName val="перец"/>
      <sheetName val="укроп"/>
      <sheetName val="петрушка"/>
      <sheetName val="лук зеленый"/>
      <sheetName val="цветная капуста"/>
      <sheetName val="кабачки"/>
      <sheetName val="Киви"/>
      <sheetName val="Слива"/>
      <sheetName val="Виноград"/>
      <sheetName val="Тыква"/>
      <sheetName val="КапКитайская"/>
      <sheetName val="Баклажаны"/>
      <sheetName val="Щавель"/>
      <sheetName val="мелоч"/>
      <sheetName val="итог АРТИС"/>
      <sheetName val="заказ фортуна"/>
      <sheetName val="яблоки"/>
      <sheetName val="груши"/>
      <sheetName val="мандарины"/>
      <sheetName val="апельсины"/>
      <sheetName val="КартОбыч"/>
      <sheetName val="Картофель отборный"/>
      <sheetName val="КартошкаОбыч"/>
      <sheetName val="КартОтборны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">
          <cell r="A1" t="str">
            <v>53 д/д</v>
          </cell>
        </row>
        <row r="2">
          <cell r="A2" t="str">
            <v>8 д/д</v>
          </cell>
        </row>
        <row r="3">
          <cell r="A3" t="str">
            <v>8 сот</v>
          </cell>
        </row>
        <row r="4">
          <cell r="A4" t="str">
            <v>пндр-4</v>
          </cell>
        </row>
        <row r="5">
          <cell r="A5" t="str">
            <v>ДГБ гав</v>
          </cell>
        </row>
        <row r="6">
          <cell r="A6" t="str">
            <v>104-бюд</v>
          </cell>
        </row>
        <row r="7">
          <cell r="A7" t="str">
            <v>104-не</v>
          </cell>
        </row>
        <row r="8">
          <cell r="A8" t="str">
            <v>682 ш</v>
          </cell>
        </row>
        <row r="9">
          <cell r="A9" t="str">
            <v>657 ш</v>
          </cell>
        </row>
        <row r="10">
          <cell r="A10" t="str">
            <v>дгб зем</v>
          </cell>
        </row>
        <row r="11">
          <cell r="A11" t="str">
            <v>бумаж</v>
          </cell>
        </row>
        <row r="12">
          <cell r="A12" t="str">
            <v>457</v>
          </cell>
        </row>
        <row r="13">
          <cell r="A13" t="str">
            <v>обв в/б</v>
          </cell>
        </row>
        <row r="14">
          <cell r="A14" t="str">
            <v>обв лаб</v>
          </cell>
        </row>
        <row r="15">
          <cell r="A15" t="str">
            <v>карпбю</v>
          </cell>
        </row>
        <row r="16">
          <cell r="A16" t="str">
            <v>карпв/б</v>
          </cell>
        </row>
        <row r="17">
          <cell r="A17" t="str">
            <v>фигурист</v>
          </cell>
        </row>
        <row r="18">
          <cell r="A18" t="str">
            <v>фигур,бюд</v>
          </cell>
        </row>
        <row r="19">
          <cell r="A19" t="str">
            <v>лунач. лаб</v>
          </cell>
        </row>
        <row r="20">
          <cell r="A20" t="str">
            <v>обв бю</v>
          </cell>
        </row>
      </sheetData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autoPageBreaks="0"/>
  </sheetPr>
  <dimension ref="A1:AO20"/>
  <sheetViews>
    <sheetView zoomScale="85" zoomScaleNormal="106" zoomScaleSheetLayoutView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M20"/>
    </sheetView>
  </sheetViews>
  <sheetFormatPr defaultRowHeight="15" x14ac:dyDescent="0.25"/>
  <cols>
    <col min="1" max="1" width="11.140625" customWidth="1"/>
    <col min="2" max="2" width="6.28515625" customWidth="1"/>
    <col min="3" max="3" width="3.140625" customWidth="1"/>
    <col min="4" max="4" width="7.140625" customWidth="1"/>
    <col min="5" max="5" width="8.28515625" customWidth="1"/>
    <col min="6" max="6" width="6.7109375" bestFit="1" customWidth="1"/>
    <col min="7" max="7" width="7" customWidth="1"/>
    <col min="8" max="8" width="6.85546875" customWidth="1"/>
    <col min="9" max="9" width="5.7109375" bestFit="1" customWidth="1"/>
    <col min="10" max="10" width="9.28515625" customWidth="1"/>
    <col min="11" max="11" width="3.140625" customWidth="1"/>
    <col min="12" max="12" width="6.140625" bestFit="1" customWidth="1"/>
    <col min="13" max="13" width="6" customWidth="1"/>
    <col min="14" max="15" width="6.140625" customWidth="1"/>
    <col min="16" max="16" width="5.5703125" customWidth="1"/>
    <col min="17" max="17" width="5.85546875" customWidth="1"/>
    <col min="18" max="18" width="7.140625" customWidth="1"/>
    <col min="19" max="19" width="7.5703125" customWidth="1"/>
    <col min="20" max="20" width="5.7109375" bestFit="1" customWidth="1"/>
    <col min="21" max="21" width="5.85546875" customWidth="1"/>
    <col min="22" max="22" width="6.28515625" customWidth="1"/>
    <col min="23" max="23" width="5" customWidth="1"/>
    <col min="24" max="24" width="7.28515625" customWidth="1"/>
    <col min="25" max="25" width="6.42578125" customWidth="1"/>
    <col min="26" max="26" width="5.7109375" bestFit="1" customWidth="1"/>
    <col min="27" max="27" width="5.85546875" customWidth="1"/>
    <col min="28" max="28" width="4.42578125" bestFit="1" customWidth="1"/>
    <col min="29" max="29" width="3.28515625" bestFit="1" customWidth="1"/>
    <col min="30" max="30" width="4" bestFit="1" customWidth="1"/>
    <col min="31" max="31" width="4.140625" customWidth="1"/>
    <col min="32" max="32" width="6.42578125" customWidth="1"/>
    <col min="33" max="33" width="5.7109375" bestFit="1" customWidth="1"/>
    <col min="34" max="34" width="3.85546875" customWidth="1"/>
    <col min="35" max="35" width="6.5703125" customWidth="1"/>
    <col min="36" max="36" width="5.7109375" bestFit="1" customWidth="1"/>
    <col min="37" max="37" width="6.7109375" customWidth="1"/>
    <col min="38" max="38" width="1.28515625" customWidth="1"/>
    <col min="39" max="39" width="6.42578125" customWidth="1"/>
    <col min="40" max="40" width="5.28515625" customWidth="1"/>
    <col min="41" max="41" width="1.42578125" hidden="1" customWidth="1"/>
    <col min="42" max="42" width="3" customWidth="1"/>
    <col min="43" max="43" width="10.7109375" customWidth="1"/>
    <col min="44" max="44" width="3.42578125" bestFit="1" customWidth="1"/>
    <col min="45" max="45" width="7.42578125" customWidth="1"/>
    <col min="46" max="46" width="7.85546875" customWidth="1"/>
    <col min="47" max="47" width="5.140625" bestFit="1" customWidth="1"/>
    <col min="48" max="49" width="3" bestFit="1" customWidth="1"/>
    <col min="50" max="53" width="2" bestFit="1" customWidth="1"/>
    <col min="54" max="54" width="3.140625" bestFit="1" customWidth="1"/>
    <col min="55" max="55" width="7.85546875" customWidth="1"/>
    <col min="56" max="56" width="7.7109375" customWidth="1"/>
    <col min="57" max="57" width="5.140625" bestFit="1" customWidth="1"/>
    <col min="58" max="59" width="3" bestFit="1" customWidth="1"/>
    <col min="60" max="63" width="2" bestFit="1" customWidth="1"/>
    <col min="64" max="64" width="6.85546875" bestFit="1" customWidth="1"/>
    <col min="65" max="66" width="3.140625" bestFit="1" customWidth="1"/>
    <col min="67" max="68" width="3" bestFit="1" customWidth="1"/>
    <col min="69" max="72" width="2" bestFit="1" customWidth="1"/>
    <col min="73" max="73" width="6.85546875" bestFit="1" customWidth="1"/>
    <col min="75" max="75" width="3.140625" bestFit="1" customWidth="1"/>
    <col min="76" max="77" width="3" bestFit="1" customWidth="1"/>
    <col min="78" max="81" width="2" bestFit="1" customWidth="1"/>
    <col min="82" max="82" width="7.140625" bestFit="1" customWidth="1"/>
    <col min="84" max="84" width="3.7109375" bestFit="1" customWidth="1"/>
    <col min="85" max="86" width="3" bestFit="1" customWidth="1"/>
    <col min="87" max="90" width="2" bestFit="1" customWidth="1"/>
    <col min="91" max="91" width="6.85546875" bestFit="1" customWidth="1"/>
    <col min="92" max="92" width="5" bestFit="1" customWidth="1"/>
    <col min="94" max="124" width="3.140625" bestFit="1" customWidth="1"/>
    <col min="130" max="132" width="3.140625" bestFit="1" customWidth="1"/>
    <col min="133" max="133" width="8" bestFit="1" customWidth="1"/>
    <col min="134" max="160" width="3.140625" bestFit="1" customWidth="1"/>
  </cols>
  <sheetData>
    <row r="1" spans="1:13" x14ac:dyDescent="0.25">
      <c r="A1" s="1">
        <f ca="1">TODAY()</f>
        <v>41683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18.75" customHeight="1" x14ac:dyDescent="0.25">
      <c r="A2" s="1" t="s">
        <v>12</v>
      </c>
      <c r="B2" s="1"/>
      <c r="C2" s="1"/>
      <c r="D2" s="1">
        <v>40</v>
      </c>
      <c r="E2" s="1"/>
      <c r="F2" s="1">
        <v>20</v>
      </c>
      <c r="G2" s="1">
        <v>10</v>
      </c>
      <c r="H2" s="1">
        <v>10</v>
      </c>
      <c r="I2" s="1">
        <v>5</v>
      </c>
      <c r="J2" s="1">
        <v>15</v>
      </c>
      <c r="K2" s="1"/>
      <c r="L2" s="1"/>
      <c r="M2" s="1"/>
    </row>
    <row r="3" spans="1:13" x14ac:dyDescent="0.25">
      <c r="A3" s="1" t="s">
        <v>13</v>
      </c>
      <c r="B3" s="1"/>
      <c r="C3" s="1"/>
      <c r="D3" s="1">
        <v>40</v>
      </c>
      <c r="E3" s="1"/>
      <c r="F3" s="1">
        <v>35</v>
      </c>
      <c r="G3" s="1">
        <v>10</v>
      </c>
      <c r="H3" s="1"/>
      <c r="I3" s="1"/>
      <c r="J3" s="1">
        <v>15</v>
      </c>
      <c r="K3" s="1"/>
      <c r="L3" s="1">
        <v>13</v>
      </c>
      <c r="M3" s="1"/>
    </row>
    <row r="4" spans="1:13" x14ac:dyDescent="0.25">
      <c r="A4" s="1" t="s">
        <v>14</v>
      </c>
      <c r="B4" s="1"/>
      <c r="C4" s="1"/>
      <c r="D4" s="1">
        <v>40</v>
      </c>
      <c r="E4" s="1"/>
      <c r="F4" s="1"/>
      <c r="G4" s="1"/>
      <c r="H4" s="1"/>
      <c r="I4" s="1">
        <v>20</v>
      </c>
      <c r="J4" s="1"/>
      <c r="K4" s="1"/>
      <c r="L4" s="1">
        <v>13</v>
      </c>
      <c r="M4" s="1">
        <v>16</v>
      </c>
    </row>
    <row r="5" spans="1:13" x14ac:dyDescent="0.25">
      <c r="A5" s="1" t="s">
        <v>15</v>
      </c>
      <c r="B5" s="1"/>
      <c r="C5" s="1"/>
      <c r="D5" s="1">
        <v>60</v>
      </c>
      <c r="E5" s="1"/>
      <c r="F5" s="1">
        <v>20</v>
      </c>
      <c r="G5" s="1">
        <v>15</v>
      </c>
      <c r="H5" s="1">
        <v>20</v>
      </c>
      <c r="I5" s="1">
        <v>15</v>
      </c>
      <c r="J5" s="1">
        <v>15</v>
      </c>
      <c r="K5" s="1"/>
      <c r="L5" s="1"/>
      <c r="M5" s="1"/>
    </row>
    <row r="6" spans="1:13" x14ac:dyDescent="0.25">
      <c r="A6" s="1" t="s">
        <v>16</v>
      </c>
      <c r="B6" s="1"/>
      <c r="C6" s="1"/>
      <c r="D6" s="1">
        <v>100</v>
      </c>
      <c r="E6" s="1"/>
      <c r="F6" s="1">
        <v>40</v>
      </c>
      <c r="G6" s="1"/>
      <c r="H6" s="1"/>
      <c r="I6" s="1">
        <v>10</v>
      </c>
      <c r="J6" s="1">
        <v>25</v>
      </c>
      <c r="K6" s="1"/>
      <c r="L6" s="1"/>
      <c r="M6" s="1"/>
    </row>
    <row r="7" spans="1:13" x14ac:dyDescent="0.25">
      <c r="A7" s="1" t="s">
        <v>17</v>
      </c>
      <c r="B7" s="1"/>
      <c r="C7" s="1"/>
      <c r="D7" s="1">
        <v>100</v>
      </c>
      <c r="E7" s="1"/>
      <c r="F7" s="1">
        <v>20</v>
      </c>
      <c r="G7" s="1">
        <v>20</v>
      </c>
      <c r="H7" s="1"/>
      <c r="I7" s="1">
        <v>10</v>
      </c>
      <c r="J7" s="1">
        <v>20</v>
      </c>
      <c r="K7" s="1"/>
      <c r="L7" s="1">
        <v>20</v>
      </c>
      <c r="M7" s="1"/>
    </row>
    <row r="8" spans="1:13" x14ac:dyDescent="0.25">
      <c r="A8" s="1" t="s">
        <v>18</v>
      </c>
      <c r="B8" s="1"/>
      <c r="C8" s="1"/>
      <c r="D8" s="1">
        <v>100</v>
      </c>
      <c r="E8" s="1"/>
      <c r="F8" s="1">
        <v>40</v>
      </c>
      <c r="G8" s="1">
        <v>25</v>
      </c>
      <c r="H8" s="1">
        <v>25</v>
      </c>
      <c r="I8" s="1">
        <v>10</v>
      </c>
      <c r="J8" s="1">
        <v>30</v>
      </c>
      <c r="K8" s="1"/>
      <c r="L8" s="1">
        <v>20</v>
      </c>
      <c r="M8" s="1"/>
    </row>
    <row r="9" spans="1:13" x14ac:dyDescent="0.25">
      <c r="A9" s="1" t="s">
        <v>19</v>
      </c>
      <c r="B9" s="1"/>
      <c r="C9" s="1"/>
      <c r="D9" s="1">
        <v>130</v>
      </c>
      <c r="E9" s="1"/>
      <c r="F9" s="1">
        <v>35</v>
      </c>
      <c r="G9" s="1">
        <v>20</v>
      </c>
      <c r="H9" s="1"/>
      <c r="I9" s="1">
        <v>20</v>
      </c>
      <c r="J9" s="1">
        <v>25</v>
      </c>
      <c r="K9" s="1"/>
      <c r="L9" s="1">
        <v>15</v>
      </c>
      <c r="M9" s="1">
        <v>10</v>
      </c>
    </row>
    <row r="10" spans="1:13" x14ac:dyDescent="0.25">
      <c r="A10" s="1" t="s">
        <v>20</v>
      </c>
      <c r="B10" s="1"/>
      <c r="C10" s="1"/>
      <c r="D10" s="1">
        <v>60</v>
      </c>
      <c r="E10" s="1"/>
      <c r="F10" s="1">
        <v>40</v>
      </c>
      <c r="G10" s="1">
        <v>40</v>
      </c>
      <c r="H10" s="1">
        <v>10</v>
      </c>
      <c r="I10" s="1">
        <v>15</v>
      </c>
      <c r="J10" s="1"/>
      <c r="K10" s="1"/>
      <c r="L10" s="1">
        <v>25</v>
      </c>
      <c r="M10" s="1">
        <v>25</v>
      </c>
    </row>
    <row r="11" spans="1:13" x14ac:dyDescent="0.25">
      <c r="A11" s="1" t="s">
        <v>21</v>
      </c>
      <c r="B11" s="1"/>
      <c r="C11" s="1"/>
      <c r="D11" s="1">
        <v>80</v>
      </c>
      <c r="E11" s="1"/>
      <c r="F11" s="1">
        <v>40</v>
      </c>
      <c r="G11" s="1">
        <v>20</v>
      </c>
      <c r="H11" s="1">
        <v>10</v>
      </c>
      <c r="I11" s="1">
        <v>20</v>
      </c>
      <c r="J11" s="1">
        <v>20</v>
      </c>
      <c r="K11" s="1"/>
      <c r="L11" s="1">
        <v>14</v>
      </c>
      <c r="M11" s="1"/>
    </row>
    <row r="12" spans="1:13" x14ac:dyDescent="0.25">
      <c r="A12" s="1" t="s">
        <v>22</v>
      </c>
      <c r="B12" s="1"/>
      <c r="C12" s="1"/>
      <c r="D12" s="1">
        <v>100</v>
      </c>
      <c r="E12" s="1"/>
      <c r="F12" s="1">
        <v>40</v>
      </c>
      <c r="G12" s="1">
        <v>40</v>
      </c>
      <c r="H12" s="1">
        <v>10</v>
      </c>
      <c r="I12" s="1"/>
      <c r="J12" s="1">
        <v>20</v>
      </c>
      <c r="K12" s="1"/>
      <c r="L12" s="1">
        <v>14</v>
      </c>
      <c r="M12" s="1"/>
    </row>
    <row r="13" spans="1:13" x14ac:dyDescent="0.25">
      <c r="A13" s="1" t="s">
        <v>23</v>
      </c>
      <c r="B13" s="1"/>
      <c r="C13" s="1"/>
      <c r="D13" s="1">
        <v>70</v>
      </c>
      <c r="E13" s="1"/>
      <c r="F13" s="1">
        <v>30</v>
      </c>
      <c r="G13" s="1">
        <v>25</v>
      </c>
      <c r="H13" s="1">
        <v>15</v>
      </c>
      <c r="I13" s="1">
        <v>10</v>
      </c>
      <c r="J13" s="1">
        <v>20</v>
      </c>
      <c r="K13" s="1"/>
      <c r="L13" s="1">
        <v>15</v>
      </c>
      <c r="M13" s="1">
        <v>3.5</v>
      </c>
    </row>
    <row r="14" spans="1:13" x14ac:dyDescent="0.25">
      <c r="A14" s="1" t="s">
        <v>24</v>
      </c>
      <c r="B14" s="1"/>
      <c r="C14" s="1"/>
      <c r="D14" s="1">
        <v>50</v>
      </c>
      <c r="E14" s="1"/>
      <c r="F14" s="1">
        <v>17</v>
      </c>
      <c r="G14" s="1">
        <v>12</v>
      </c>
      <c r="H14" s="1">
        <v>7</v>
      </c>
      <c r="I14" s="1">
        <v>10</v>
      </c>
      <c r="J14" s="1">
        <v>13</v>
      </c>
      <c r="K14" s="1"/>
      <c r="L14" s="1">
        <v>5</v>
      </c>
      <c r="M14" s="1">
        <v>9</v>
      </c>
    </row>
    <row r="15" spans="1:13" x14ac:dyDescent="0.25">
      <c r="A15" s="1" t="s">
        <v>25</v>
      </c>
      <c r="B15" s="1"/>
      <c r="C15" s="1"/>
      <c r="D15" s="1">
        <v>30</v>
      </c>
      <c r="E15" s="1"/>
      <c r="F15" s="1">
        <v>10</v>
      </c>
      <c r="G15" s="1">
        <v>6</v>
      </c>
      <c r="H15" s="1">
        <v>4</v>
      </c>
      <c r="I15" s="1">
        <v>5</v>
      </c>
      <c r="J15" s="1">
        <v>7</v>
      </c>
      <c r="K15" s="1"/>
      <c r="L15" s="1">
        <v>3</v>
      </c>
      <c r="M15" s="1">
        <v>5</v>
      </c>
    </row>
    <row r="16" spans="1:13" x14ac:dyDescent="0.25">
      <c r="A16" s="1" t="s">
        <v>26</v>
      </c>
      <c r="B16" s="1"/>
      <c r="C16" s="1"/>
      <c r="D16" s="1">
        <v>20</v>
      </c>
      <c r="E16" s="1"/>
      <c r="F16" s="1"/>
      <c r="G16" s="1"/>
      <c r="H16" s="1"/>
      <c r="I16" s="1">
        <v>5</v>
      </c>
      <c r="J16" s="1">
        <v>17</v>
      </c>
      <c r="K16" s="1"/>
      <c r="L16" s="1">
        <v>2.5</v>
      </c>
      <c r="M16" s="1"/>
    </row>
    <row r="17" spans="1:13" x14ac:dyDescent="0.25">
      <c r="A17" s="1" t="s">
        <v>27</v>
      </c>
      <c r="B17" s="1"/>
      <c r="C17" s="1"/>
      <c r="D17" s="1">
        <v>60</v>
      </c>
      <c r="E17" s="1"/>
      <c r="F17" s="1">
        <v>20</v>
      </c>
      <c r="G17" s="1"/>
      <c r="H17" s="1">
        <v>10</v>
      </c>
      <c r="I17" s="1">
        <v>10</v>
      </c>
      <c r="J17" s="1">
        <v>25</v>
      </c>
      <c r="K17" s="1"/>
      <c r="L17" s="1"/>
      <c r="M17" s="1">
        <v>25</v>
      </c>
    </row>
    <row r="18" spans="1:13" x14ac:dyDescent="0.25">
      <c r="A18" s="1" t="s">
        <v>28</v>
      </c>
      <c r="B18" s="1"/>
      <c r="C18" s="1"/>
      <c r="D18" s="1">
        <v>15</v>
      </c>
      <c r="E18" s="1"/>
      <c r="F18" s="1">
        <v>7</v>
      </c>
      <c r="G18" s="1">
        <v>7</v>
      </c>
      <c r="H18" s="1">
        <v>7</v>
      </c>
      <c r="I18" s="1">
        <v>4</v>
      </c>
      <c r="J18" s="1">
        <v>7</v>
      </c>
      <c r="K18" s="1"/>
      <c r="L18" s="1">
        <v>7</v>
      </c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sheetProtection formatCells="0" formatColumns="0" formatRows="0"/>
  <pageMargins left="0.7" right="0.7" top="0.75" bottom="0.75" header="0.3" footer="0.3"/>
  <pageSetup paperSize="9" scale="48" orientation="portrait" r:id="rId1"/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Q397"/>
  <sheetViews>
    <sheetView tabSelected="1" zoomScale="85" zoomScaleNormal="85" zoomScaleSheetLayoutView="100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F9" sqref="F9"/>
    </sheetView>
  </sheetViews>
  <sheetFormatPr defaultRowHeight="15" x14ac:dyDescent="0.25"/>
  <cols>
    <col min="1" max="1" width="11.5703125" customWidth="1"/>
    <col min="2" max="2" width="9.5703125" customWidth="1"/>
    <col min="3" max="3" width="17.7109375" customWidth="1"/>
    <col min="4" max="4" width="21" customWidth="1"/>
    <col min="5" max="5" width="12.42578125" style="3" customWidth="1"/>
    <col min="6" max="6" width="12.28515625" style="3" bestFit="1" customWidth="1"/>
    <col min="7" max="15" width="7.7109375" bestFit="1" customWidth="1"/>
    <col min="16" max="16" width="7.7109375" customWidth="1"/>
    <col min="17" max="23" width="7.7109375" bestFit="1" customWidth="1"/>
    <col min="24" max="24" width="8.42578125" bestFit="1" customWidth="1"/>
    <col min="25" max="43" width="7.7109375" bestFit="1" customWidth="1"/>
  </cols>
  <sheetData>
    <row r="1" spans="1:15" x14ac:dyDescent="0.25">
      <c r="A1" s="1"/>
      <c r="B1" s="1"/>
      <c r="C1" s="1"/>
      <c r="D1" s="1"/>
      <c r="E1" s="2" t="s">
        <v>2</v>
      </c>
      <c r="F1" s="2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/>
    </row>
    <row r="2" spans="1:15" ht="73.5" customHeight="1" x14ac:dyDescent="0.25">
      <c r="A2" s="1">
        <f ca="1">TODAY()</f>
        <v>41683</v>
      </c>
      <c r="B2" s="1" t="s">
        <v>156</v>
      </c>
      <c r="C2" s="1" t="s">
        <v>1</v>
      </c>
      <c r="D2" s="1"/>
      <c r="E2" s="2" t="s">
        <v>157</v>
      </c>
      <c r="F2" s="2"/>
      <c r="G2" s="1" t="s">
        <v>158</v>
      </c>
      <c r="H2" s="1" t="s">
        <v>159</v>
      </c>
      <c r="I2" s="1" t="s">
        <v>160</v>
      </c>
      <c r="J2" s="1" t="s">
        <v>161</v>
      </c>
      <c r="K2" s="1" t="s">
        <v>162</v>
      </c>
      <c r="L2" s="1"/>
      <c r="M2" s="1" t="s">
        <v>163</v>
      </c>
      <c r="N2" s="1" t="s">
        <v>164</v>
      </c>
      <c r="O2" s="1"/>
    </row>
    <row r="3" spans="1:15" ht="30.75" customHeight="1" x14ac:dyDescent="0.25">
      <c r="A3" s="1" t="s">
        <v>12</v>
      </c>
      <c r="B3" s="1"/>
      <c r="C3" s="1"/>
      <c r="D3" s="1" t="s">
        <v>165</v>
      </c>
      <c r="E3" s="2">
        <f ca="1">IFERROR(VLOOKUP($A3,заявки!$A:$AP,COLUMN()-1,0),0)*IF(COUNTIF(КартОбыч,A3)&gt;0,1,0)</f>
        <v>40</v>
      </c>
      <c r="F3" s="2">
        <f ca="1">IFERROR(VLOOKUP($A3,заявки!$A:$AP,COLUMN()-1,0),0)*IF(COUNTIF('Картофель отборный'!A:A,A3)&gt;0,1,0)</f>
        <v>0</v>
      </c>
      <c r="G3" s="1">
        <f t="array" aca="1" ref="G3" ca="1">IFERROR(IF(VLOOKUP($A3,заявки!$A:$AP,I$390,FALSE)=0,0,VLOOKUP($A3,заявки!$A:$AP,I$390,FALSE)),0)</f>
        <v>20</v>
      </c>
      <c r="H3" s="1">
        <f t="array" aca="1" ref="H3" ca="1">IFERROR(IF(VLOOKUP($A3,заявки!$A:$AP,J$390,FALSE)=0,0,VLOOKUP($A3,заявки!$A:$AP,J$390,FALSE)),0)</f>
        <v>10</v>
      </c>
      <c r="I3" s="1">
        <f t="array" aca="1" ref="I3" ca="1">IFERROR(IF(VLOOKUP($A3,заявки!$A:$AP,K$390,FALSE)=0,0,VLOOKUP($A3,заявки!$A:$AP,K$390,FALSE)),0)</f>
        <v>10</v>
      </c>
      <c r="J3" s="1">
        <f t="array" aca="1" ref="J3" ca="1">IFERROR(IF(VLOOKUP($A3,заявки!$A:$AP,L$390,FALSE)=0,0,VLOOKUP($A3,заявки!$A:$AP,L$390,FALSE)),0)</f>
        <v>5</v>
      </c>
      <c r="K3" s="1">
        <f t="array" aca="1" ref="K3" ca="1">IFERROR(IF(VLOOKUP($A3,заявки!$A:$AP,M$390,FALSE)=0,0,VLOOKUP($A3,заявки!$A:$AP,M$390,FALSE)),0)</f>
        <v>15</v>
      </c>
      <c r="L3" s="1">
        <f t="array" aca="1" ref="L3" ca="1">IFERROR(IF(VLOOKUP($A3,заявки!$A:$AP,N$390,FALSE)=0,0,VLOOKUP($A3,заявки!$A:$AP,N$390,FALSE)),0)</f>
        <v>0</v>
      </c>
      <c r="M3" s="1">
        <f t="array" aca="1" ref="M3" ca="1">IFERROR(IF(VLOOKUP($A3,заявки!$A:$AP,O$390,FALSE)=0,0,VLOOKUP($A3,заявки!$A:$AP,O$390,FALSE)),0)</f>
        <v>0</v>
      </c>
      <c r="N3" s="1">
        <f t="array" aca="1" ref="N3" ca="1">IFERROR(IF(VLOOKUP($A3,заявки!$A:$AP,P$390,FALSE)=0,0,VLOOKUP($A3,заявки!$A:$AP,P$390,FALSE)),0)</f>
        <v>0</v>
      </c>
      <c r="O3" s="1"/>
    </row>
    <row r="4" spans="1:15" ht="30.75" customHeight="1" x14ac:dyDescent="0.25">
      <c r="A4" s="1" t="s">
        <v>13</v>
      </c>
      <c r="B4" s="1"/>
      <c r="C4" s="1"/>
      <c r="D4" s="1" t="s">
        <v>166</v>
      </c>
      <c r="E4" s="2">
        <f ca="1">IFERROR(VLOOKUP($A4,заявки!$A:$AP,COLUMN()-1,0),0)*IF(COUNTIF(КартОбыч,A4)&gt;0,1,0)</f>
        <v>40</v>
      </c>
      <c r="F4" s="2">
        <f ca="1">IFERROR(VLOOKUP($A4,заявки!$A:$AP,COLUMN()-1,0),0)*IF(COUNTIF('Картофель отборный'!A:A,A4)&gt;0,1,0)</f>
        <v>0</v>
      </c>
      <c r="G4" s="1">
        <f t="array" aca="1" ref="G4" ca="1">IFERROR(IF(VLOOKUP($A4,заявки!$A:$AP,I$390,FALSE)=0,0,VLOOKUP($A4,заявки!$A:$AP,I$390,FALSE)),0)</f>
        <v>35</v>
      </c>
      <c r="H4" s="1">
        <f t="array" aca="1" ref="H4" ca="1">IFERROR(IF(VLOOKUP($A4,заявки!$A:$AP,J$390,FALSE)=0,0,VLOOKUP($A4,заявки!$A:$AP,J$390,FALSE)),0)</f>
        <v>10</v>
      </c>
      <c r="I4" s="1">
        <f t="array" aca="1" ref="I4" ca="1">IFERROR(IF(VLOOKUP($A4,заявки!$A:$AP,K$390,FALSE)=0,0,VLOOKUP($A4,заявки!$A:$AP,K$390,FALSE)),0)</f>
        <v>0</v>
      </c>
      <c r="J4" s="1">
        <f t="array" aca="1" ref="J4" ca="1">IFERROR(IF(VLOOKUP($A4,заявки!$A:$AP,L$390,FALSE)=0,0,VLOOKUP($A4,заявки!$A:$AP,L$390,FALSE)),0)</f>
        <v>0</v>
      </c>
      <c r="K4" s="1">
        <f t="array" aca="1" ref="K4" ca="1">IFERROR(IF(VLOOKUP($A4,заявки!$A:$AP,M$390,FALSE)=0,0,VLOOKUP($A4,заявки!$A:$AP,M$390,FALSE)),0)</f>
        <v>15</v>
      </c>
      <c r="L4" s="1">
        <f t="array" aca="1" ref="L4" ca="1">IFERROR(IF(VLOOKUP($A4,заявки!$A:$AP,N$390,FALSE)=0,0,VLOOKUP($A4,заявки!$A:$AP,N$390,FALSE)),0)</f>
        <v>0</v>
      </c>
      <c r="M4" s="1">
        <f t="array" aca="1" ref="M4" ca="1">IFERROR(IF(VLOOKUP($A4,заявки!$A:$AP,O$390,FALSE)=0,0,VLOOKUP($A4,заявки!$A:$AP,O$390,FALSE)),0)</f>
        <v>13</v>
      </c>
      <c r="N4" s="1">
        <f t="array" aca="1" ref="N4" ca="1">IFERROR(IF(VLOOKUP($A4,заявки!$A:$AP,P$390,FALSE)=0,0,VLOOKUP($A4,заявки!$A:$AP,P$390,FALSE)),0)</f>
        <v>0</v>
      </c>
      <c r="O4" s="1"/>
    </row>
    <row r="5" spans="1:15" ht="30.75" customHeight="1" x14ac:dyDescent="0.25">
      <c r="A5" s="1" t="s">
        <v>14</v>
      </c>
      <c r="B5" s="1"/>
      <c r="C5" s="1"/>
      <c r="D5" s="1" t="s">
        <v>167</v>
      </c>
      <c r="E5" s="2">
        <f ca="1">IFERROR(VLOOKUP($A5,заявки!$A:$AP,COLUMN()-1,0),0)*IF(COUNTIF(КартОбыч,A5)&gt;0,1,0)</f>
        <v>40</v>
      </c>
      <c r="F5" s="2">
        <f ca="1">IFERROR(VLOOKUP($A5,заявки!$A:$AP,COLUMN()-1,0),0)*IF(COUNTIF('Картофель отборный'!A:A,A5)&gt;0,1,0)</f>
        <v>0</v>
      </c>
      <c r="G5" s="1">
        <f t="array" aca="1" ref="G5" ca="1">IFERROR(IF(VLOOKUP($A5,заявки!$A:$AP,I$390,FALSE)=0,0,VLOOKUP($A5,заявки!$A:$AP,I$390,FALSE)),0)</f>
        <v>0</v>
      </c>
      <c r="H5" s="1">
        <f t="array" aca="1" ref="H5" ca="1">IFERROR(IF(VLOOKUP($A5,заявки!$A:$AP,J$390,FALSE)=0,0,VLOOKUP($A5,заявки!$A:$AP,J$390,FALSE)),0)</f>
        <v>0</v>
      </c>
      <c r="I5" s="1">
        <f t="array" aca="1" ref="I5" ca="1">IFERROR(IF(VLOOKUP($A5,заявки!$A:$AP,K$390,FALSE)=0,0,VLOOKUP($A5,заявки!$A:$AP,K$390,FALSE)),0)</f>
        <v>0</v>
      </c>
      <c r="J5" s="1">
        <f t="array" aca="1" ref="J5" ca="1">IFERROR(IF(VLOOKUP($A5,заявки!$A:$AP,L$390,FALSE)=0,0,VLOOKUP($A5,заявки!$A:$AP,L$390,FALSE)),0)</f>
        <v>20</v>
      </c>
      <c r="K5" s="1">
        <f t="array" aca="1" ref="K5" ca="1">IFERROR(IF(VLOOKUP($A5,заявки!$A:$AP,M$390,FALSE)=0,0,VLOOKUP($A5,заявки!$A:$AP,M$390,FALSE)),0)</f>
        <v>0</v>
      </c>
      <c r="L5" s="1">
        <f t="array" aca="1" ref="L5" ca="1">IFERROR(IF(VLOOKUP($A5,заявки!$A:$AP,N$390,FALSE)=0,0,VLOOKUP($A5,заявки!$A:$AP,N$390,FALSE)),0)</f>
        <v>0</v>
      </c>
      <c r="M5" s="1">
        <f t="array" aca="1" ref="M5" ca="1">IFERROR(IF(VLOOKUP($A5,заявки!$A:$AP,O$390,FALSE)=0,0,VLOOKUP($A5,заявки!$A:$AP,O$390,FALSE)),0)</f>
        <v>13</v>
      </c>
      <c r="N5" s="1">
        <f t="array" aca="1" ref="N5" ca="1">IFERROR(IF(VLOOKUP($A5,заявки!$A:$AP,P$390,FALSE)=0,0,VLOOKUP($A5,заявки!$A:$AP,P$390,FALSE)),0)</f>
        <v>16</v>
      </c>
      <c r="O5" s="1"/>
    </row>
    <row r="6" spans="1:15" ht="30.75" customHeight="1" x14ac:dyDescent="0.25">
      <c r="A6" s="1" t="s">
        <v>15</v>
      </c>
      <c r="B6" s="1"/>
      <c r="C6" s="1"/>
      <c r="D6" s="1" t="s">
        <v>168</v>
      </c>
      <c r="E6" s="2">
        <f ca="1">IFERROR(VLOOKUP($A6,заявки!$A:$AP,COLUMN()-1,0),0)*IF(COUNTIF(КартОбыч,A6)&gt;0,1,0)</f>
        <v>60</v>
      </c>
      <c r="F6" s="2">
        <f ca="1">IFERROR(VLOOKUP($A6,заявки!$A:$AP,COLUMN()-1,0),0)*IF(COUNTIF('Картофель отборный'!A:A,A6)&gt;0,1,0)</f>
        <v>0</v>
      </c>
      <c r="G6" s="1">
        <f t="array" aca="1" ref="G6" ca="1">IFERROR(IF(VLOOKUP($A6,заявки!$A:$AP,I$390,FALSE)=0,0,VLOOKUP($A6,заявки!$A:$AP,I$390,FALSE)),0)</f>
        <v>20</v>
      </c>
      <c r="H6" s="1">
        <f t="array" aca="1" ref="H6" ca="1">IFERROR(IF(VLOOKUP($A6,заявки!$A:$AP,J$390,FALSE)=0,0,VLOOKUP($A6,заявки!$A:$AP,J$390,FALSE)),0)</f>
        <v>15</v>
      </c>
      <c r="I6" s="1">
        <f t="array" aca="1" ref="I6" ca="1">IFERROR(IF(VLOOKUP($A6,заявки!$A:$AP,K$390,FALSE)=0,0,VLOOKUP($A6,заявки!$A:$AP,K$390,FALSE)),0)</f>
        <v>20</v>
      </c>
      <c r="J6" s="1">
        <f t="array" aca="1" ref="J6" ca="1">IFERROR(IF(VLOOKUP($A6,заявки!$A:$AP,L$390,FALSE)=0,0,VLOOKUP($A6,заявки!$A:$AP,L$390,FALSE)),0)</f>
        <v>15</v>
      </c>
      <c r="K6" s="1">
        <f t="array" aca="1" ref="K6" ca="1">IFERROR(IF(VLOOKUP($A6,заявки!$A:$AP,M$390,FALSE)=0,0,VLOOKUP($A6,заявки!$A:$AP,M$390,FALSE)),0)</f>
        <v>15</v>
      </c>
      <c r="L6" s="1">
        <f t="array" aca="1" ref="L6" ca="1">IFERROR(IF(VLOOKUP($A6,заявки!$A:$AP,N$390,FALSE)=0,0,VLOOKUP($A6,заявки!$A:$AP,N$390,FALSE)),0)</f>
        <v>0</v>
      </c>
      <c r="M6" s="1">
        <f t="array" aca="1" ref="M6" ca="1">IFERROR(IF(VLOOKUP($A6,заявки!$A:$AP,O$390,FALSE)=0,0,VLOOKUP($A6,заявки!$A:$AP,O$390,FALSE)),0)</f>
        <v>0</v>
      </c>
      <c r="N6" s="1">
        <f t="array" aca="1" ref="N6" ca="1">IFERROR(IF(VLOOKUP($A6,заявки!$A:$AP,P$390,FALSE)=0,0,VLOOKUP($A6,заявки!$A:$AP,P$390,FALSE)),0)</f>
        <v>0</v>
      </c>
      <c r="O6" s="1"/>
    </row>
    <row r="7" spans="1:15" ht="30.75" customHeight="1" x14ac:dyDescent="0.25">
      <c r="A7" s="1" t="s">
        <v>16</v>
      </c>
      <c r="B7" s="1"/>
      <c r="C7" s="1"/>
      <c r="D7" s="1" t="s">
        <v>169</v>
      </c>
      <c r="E7" s="2">
        <f ca="1">IFERROR(VLOOKUP($A7,заявки!$A:$AP,COLUMN()-1,0),0)*IF(COUNTIF(КартОбыч,A7)&gt;0,1,0)</f>
        <v>100</v>
      </c>
      <c r="F7" s="2">
        <f ca="1">IFERROR(VLOOKUP($A7,заявки!$A:$AP,COLUMN()-1,0),0)*IF(COUNTIF('Картофель отборный'!A:A,A7)&gt;0,1,0)</f>
        <v>0</v>
      </c>
      <c r="G7" s="1">
        <f t="array" aca="1" ref="G7" ca="1">IFERROR(IF(VLOOKUP($A7,заявки!$A:$AP,I$390,FALSE)=0,0,VLOOKUP($A7,заявки!$A:$AP,I$390,FALSE)),0)</f>
        <v>40</v>
      </c>
      <c r="H7" s="1">
        <f t="array" aca="1" ref="H7" ca="1">IFERROR(IF(VLOOKUP($A7,заявки!$A:$AP,J$390,FALSE)=0,0,VLOOKUP($A7,заявки!$A:$AP,J$390,FALSE)),0)</f>
        <v>0</v>
      </c>
      <c r="I7" s="1">
        <f t="array" aca="1" ref="I7" ca="1">IFERROR(IF(VLOOKUP($A7,заявки!$A:$AP,K$390,FALSE)=0,0,VLOOKUP($A7,заявки!$A:$AP,K$390,FALSE)),0)</f>
        <v>0</v>
      </c>
      <c r="J7" s="1">
        <f t="array" aca="1" ref="J7" ca="1">IFERROR(IF(VLOOKUP($A7,заявки!$A:$AP,L$390,FALSE)=0,0,VLOOKUP($A7,заявки!$A:$AP,L$390,FALSE)),0)</f>
        <v>10</v>
      </c>
      <c r="K7" s="1">
        <f t="array" aca="1" ref="K7" ca="1">IFERROR(IF(VLOOKUP($A7,заявки!$A:$AP,M$390,FALSE)=0,0,VLOOKUP($A7,заявки!$A:$AP,M$390,FALSE)),0)</f>
        <v>25</v>
      </c>
      <c r="L7" s="1">
        <f t="array" aca="1" ref="L7" ca="1">IFERROR(IF(VLOOKUP($A7,заявки!$A:$AP,N$390,FALSE)=0,0,VLOOKUP($A7,заявки!$A:$AP,N$390,FALSE)),0)</f>
        <v>0</v>
      </c>
      <c r="M7" s="1">
        <f t="array" aca="1" ref="M7" ca="1">IFERROR(IF(VLOOKUP($A7,заявки!$A:$AP,O$390,FALSE)=0,0,VLOOKUP($A7,заявки!$A:$AP,O$390,FALSE)),0)</f>
        <v>0</v>
      </c>
      <c r="N7" s="1">
        <f t="array" aca="1" ref="N7" ca="1">IFERROR(IF(VLOOKUP($A7,заявки!$A:$AP,P$390,FALSE)=0,0,VLOOKUP($A7,заявки!$A:$AP,P$390,FALSE)),0)</f>
        <v>0</v>
      </c>
      <c r="O7" s="1"/>
    </row>
    <row r="8" spans="1:15" ht="30.75" customHeight="1" x14ac:dyDescent="0.25">
      <c r="A8" s="1" t="s">
        <v>17</v>
      </c>
      <c r="B8" s="1"/>
      <c r="C8" s="1"/>
      <c r="D8" s="1" t="s">
        <v>170</v>
      </c>
      <c r="E8" s="2">
        <f ca="1">IFERROR(VLOOKUP($A8,заявки!$A:$AP,COLUMN()-1,0),0)*IF(COUNTIF(КартОбыч,A8)&gt;0,1,0)</f>
        <v>100</v>
      </c>
      <c r="F8" s="2">
        <f ca="1">IFERROR(VLOOKUP($A8,заявки!$A:$AP,COLUMN()-1,0),0)*IF(COUNTIF('Картофель отборный'!A:A,A8)&gt;0,1,0)</f>
        <v>0</v>
      </c>
      <c r="G8" s="1">
        <f t="array" aca="1" ref="G8" ca="1">IFERROR(IF(VLOOKUP($A8,заявки!$A:$AP,I$390,FALSE)=0,0,VLOOKUP($A8,заявки!$A:$AP,I$390,FALSE)),0)</f>
        <v>20</v>
      </c>
      <c r="H8" s="1">
        <f t="array" aca="1" ref="H8" ca="1">IFERROR(IF(VLOOKUP($A8,заявки!$A:$AP,J$390,FALSE)=0,0,VLOOKUP($A8,заявки!$A:$AP,J$390,FALSE)),0)</f>
        <v>20</v>
      </c>
      <c r="I8" s="1">
        <f t="array" aca="1" ref="I8" ca="1">IFERROR(IF(VLOOKUP($A8,заявки!$A:$AP,K$390,FALSE)=0,0,VLOOKUP($A8,заявки!$A:$AP,K$390,FALSE)),0)</f>
        <v>0</v>
      </c>
      <c r="J8" s="1">
        <f t="array" aca="1" ref="J8" ca="1">IFERROR(IF(VLOOKUP($A8,заявки!$A:$AP,L$390,FALSE)=0,0,VLOOKUP($A8,заявки!$A:$AP,L$390,FALSE)),0)</f>
        <v>10</v>
      </c>
      <c r="K8" s="1">
        <f t="array" aca="1" ref="K8" ca="1">IFERROR(IF(VLOOKUP($A8,заявки!$A:$AP,M$390,FALSE)=0,0,VLOOKUP($A8,заявки!$A:$AP,M$390,FALSE)),0)</f>
        <v>20</v>
      </c>
      <c r="L8" s="1">
        <f t="array" aca="1" ref="L8" ca="1">IFERROR(IF(VLOOKUP($A8,заявки!$A:$AP,N$390,FALSE)=0,0,VLOOKUP($A8,заявки!$A:$AP,N$390,FALSE)),0)</f>
        <v>0</v>
      </c>
      <c r="M8" s="1">
        <f t="array" aca="1" ref="M8" ca="1">IFERROR(IF(VLOOKUP($A8,заявки!$A:$AP,O$390,FALSE)=0,0,VLOOKUP($A8,заявки!$A:$AP,O$390,FALSE)),0)</f>
        <v>20</v>
      </c>
      <c r="N8" s="1">
        <f t="array" aca="1" ref="N8" ca="1">IFERROR(IF(VLOOKUP($A8,заявки!$A:$AP,P$390,FALSE)=0,0,VLOOKUP($A8,заявки!$A:$AP,P$390,FALSE)),0)</f>
        <v>0</v>
      </c>
      <c r="O8" s="1"/>
    </row>
    <row r="9" spans="1:15" ht="30.75" customHeight="1" x14ac:dyDescent="0.25">
      <c r="A9" s="1" t="s">
        <v>18</v>
      </c>
      <c r="B9" s="1"/>
      <c r="C9" s="1"/>
      <c r="D9" s="1" t="s">
        <v>171</v>
      </c>
      <c r="E9" s="2">
        <f ca="1">IFERROR(VLOOKUP($A9,заявки!$A:$AP,COLUMN()-1,0),0)*IF(COUNTIF(КартОбыч,A9)&gt;0,1,0)</f>
        <v>100</v>
      </c>
      <c r="F9" s="2">
        <f ca="1">IFERROR(VLOOKUP($A9,заявки!$A:$AP,COLUMN()-1,0),0)*IF(COUNTIF('Картофель отборный'!A:A,A9)&gt;0,1,0)</f>
        <v>0</v>
      </c>
      <c r="G9" s="1">
        <f t="array" aca="1" ref="G9" ca="1">IFERROR(IF(VLOOKUP($A9,заявки!$A:$AP,I$390,FALSE)=0,0,VLOOKUP($A9,заявки!$A:$AP,I$390,FALSE)),0)</f>
        <v>40</v>
      </c>
      <c r="H9" s="1">
        <f t="array" aca="1" ref="H9" ca="1">IFERROR(IF(VLOOKUP($A9,заявки!$A:$AP,J$390,FALSE)=0,0,VLOOKUP($A9,заявки!$A:$AP,J$390,FALSE)),0)</f>
        <v>25</v>
      </c>
      <c r="I9" s="1">
        <f t="array" aca="1" ref="I9" ca="1">IFERROR(IF(VLOOKUP($A9,заявки!$A:$AP,K$390,FALSE)=0,0,VLOOKUP($A9,заявки!$A:$AP,K$390,FALSE)),0)</f>
        <v>25</v>
      </c>
      <c r="J9" s="1">
        <f t="array" aca="1" ref="J9" ca="1">IFERROR(IF(VLOOKUP($A9,заявки!$A:$AP,L$390,FALSE)=0,0,VLOOKUP($A9,заявки!$A:$AP,L$390,FALSE)),0)</f>
        <v>10</v>
      </c>
      <c r="K9" s="1">
        <f t="array" aca="1" ref="K9" ca="1">IFERROR(IF(VLOOKUP($A9,заявки!$A:$AP,M$390,FALSE)=0,0,VLOOKUP($A9,заявки!$A:$AP,M$390,FALSE)),0)</f>
        <v>30</v>
      </c>
      <c r="L9" s="1">
        <f t="array" aca="1" ref="L9" ca="1">IFERROR(IF(VLOOKUP($A9,заявки!$A:$AP,N$390,FALSE)=0,0,VLOOKUP($A9,заявки!$A:$AP,N$390,FALSE)),0)</f>
        <v>0</v>
      </c>
      <c r="M9" s="1">
        <f t="array" aca="1" ref="M9" ca="1">IFERROR(IF(VLOOKUP($A9,заявки!$A:$AP,O$390,FALSE)=0,0,VLOOKUP($A9,заявки!$A:$AP,O$390,FALSE)),0)</f>
        <v>20</v>
      </c>
      <c r="N9" s="1">
        <f t="array" aca="1" ref="N9" ca="1">IFERROR(IF(VLOOKUP($A9,заявки!$A:$AP,P$390,FALSE)=0,0,VLOOKUP($A9,заявки!$A:$AP,P$390,FALSE)),0)</f>
        <v>0</v>
      </c>
      <c r="O9" s="1"/>
    </row>
    <row r="10" spans="1:15" ht="30.75" customHeight="1" x14ac:dyDescent="0.25">
      <c r="A10" s="1" t="s">
        <v>19</v>
      </c>
      <c r="B10" s="1"/>
      <c r="C10" s="1"/>
      <c r="D10" s="1" t="s">
        <v>172</v>
      </c>
      <c r="E10" s="2">
        <f ca="1">IFERROR(VLOOKUP($A10,заявки!$A:$AP,COLUMN()-1,0),0)*IF(COUNTIF(КартОбыч,A10)&gt;0,1,0)</f>
        <v>130</v>
      </c>
      <c r="F10" s="2">
        <f ca="1">IFERROR(VLOOKUP($A10,заявки!$A:$AP,COLUMN()-1,0),0)*IF(COUNTIF('Картофель отборный'!A:A,A10)&gt;0,1,0)</f>
        <v>0</v>
      </c>
      <c r="G10" s="1">
        <f t="array" aca="1" ref="G10" ca="1">IFERROR(IF(VLOOKUP($A10,заявки!$A:$AP,I$390,FALSE)=0,0,VLOOKUP($A10,заявки!$A:$AP,I$390,FALSE)),0)</f>
        <v>35</v>
      </c>
      <c r="H10" s="1">
        <f t="array" aca="1" ref="H10" ca="1">IFERROR(IF(VLOOKUP($A10,заявки!$A:$AP,J$390,FALSE)=0,0,VLOOKUP($A10,заявки!$A:$AP,J$390,FALSE)),0)</f>
        <v>20</v>
      </c>
      <c r="I10" s="1">
        <f t="array" aca="1" ref="I10" ca="1">IFERROR(IF(VLOOKUP($A10,заявки!$A:$AP,K$390,FALSE)=0,0,VLOOKUP($A10,заявки!$A:$AP,K$390,FALSE)),0)</f>
        <v>0</v>
      </c>
      <c r="J10" s="1">
        <f t="array" aca="1" ref="J10" ca="1">IFERROR(IF(VLOOKUP($A10,заявки!$A:$AP,L$390,FALSE)=0,0,VLOOKUP($A10,заявки!$A:$AP,L$390,FALSE)),0)</f>
        <v>20</v>
      </c>
      <c r="K10" s="1">
        <f t="array" aca="1" ref="K10" ca="1">IFERROR(IF(VLOOKUP($A10,заявки!$A:$AP,M$390,FALSE)=0,0,VLOOKUP($A10,заявки!$A:$AP,M$390,FALSE)),0)</f>
        <v>25</v>
      </c>
      <c r="L10" s="1">
        <f t="array" aca="1" ref="L10" ca="1">IFERROR(IF(VLOOKUP($A10,заявки!$A:$AP,N$390,FALSE)=0,0,VLOOKUP($A10,заявки!$A:$AP,N$390,FALSE)),0)</f>
        <v>0</v>
      </c>
      <c r="M10" s="1">
        <f t="array" aca="1" ref="M10" ca="1">IFERROR(IF(VLOOKUP($A10,заявки!$A:$AP,O$390,FALSE)=0,0,VLOOKUP($A10,заявки!$A:$AP,O$390,FALSE)),0)</f>
        <v>15</v>
      </c>
      <c r="N10" s="1">
        <f t="array" aca="1" ref="N10" ca="1">IFERROR(IF(VLOOKUP($A10,заявки!$A:$AP,P$390,FALSE)=0,0,VLOOKUP($A10,заявки!$A:$AP,P$390,FALSE)),0)</f>
        <v>10</v>
      </c>
      <c r="O10" s="1"/>
    </row>
    <row r="11" spans="1:15" ht="30.75" customHeight="1" x14ac:dyDescent="0.25">
      <c r="A11" s="1" t="s">
        <v>20</v>
      </c>
      <c r="B11" s="1"/>
      <c r="C11" s="1"/>
      <c r="D11" s="1" t="s">
        <v>173</v>
      </c>
      <c r="E11" s="2">
        <f ca="1">IFERROR(VLOOKUP($A11,заявки!$A:$AP,COLUMN()-1,0),0)*IF(COUNTIF(КартОбыч,A11)&gt;0,1,0)</f>
        <v>60</v>
      </c>
      <c r="F11" s="2">
        <f ca="1">IFERROR(VLOOKUP($A11,заявки!$A:$AP,COLUMN()-1,0),0)*IF(COUNTIF('Картофель отборный'!A:A,A11)&gt;0,1,0)</f>
        <v>0</v>
      </c>
      <c r="G11" s="1">
        <f t="array" aca="1" ref="G11" ca="1">IFERROR(IF(VLOOKUP($A11,заявки!$A:$AP,I$390,FALSE)=0,0,VLOOKUP($A11,заявки!$A:$AP,I$390,FALSE)),0)</f>
        <v>40</v>
      </c>
      <c r="H11" s="1">
        <f t="array" aca="1" ref="H11" ca="1">IFERROR(IF(VLOOKUP($A11,заявки!$A:$AP,J$390,FALSE)=0,0,VLOOKUP($A11,заявки!$A:$AP,J$390,FALSE)),0)</f>
        <v>40</v>
      </c>
      <c r="I11" s="1">
        <f t="array" aca="1" ref="I11" ca="1">IFERROR(IF(VLOOKUP($A11,заявки!$A:$AP,K$390,FALSE)=0,0,VLOOKUP($A11,заявки!$A:$AP,K$390,FALSE)),0)</f>
        <v>10</v>
      </c>
      <c r="J11" s="1">
        <f t="array" aca="1" ref="J11" ca="1">IFERROR(IF(VLOOKUP($A11,заявки!$A:$AP,L$390,FALSE)=0,0,VLOOKUP($A11,заявки!$A:$AP,L$390,FALSE)),0)</f>
        <v>15</v>
      </c>
      <c r="K11" s="1">
        <f t="array" aca="1" ref="K11" ca="1">IFERROR(IF(VLOOKUP($A11,заявки!$A:$AP,M$390,FALSE)=0,0,VLOOKUP($A11,заявки!$A:$AP,M$390,FALSE)),0)</f>
        <v>0</v>
      </c>
      <c r="L11" s="1">
        <f t="array" aca="1" ref="L11" ca="1">IFERROR(IF(VLOOKUP($A11,заявки!$A:$AP,N$390,FALSE)=0,0,VLOOKUP($A11,заявки!$A:$AP,N$390,FALSE)),0)</f>
        <v>0</v>
      </c>
      <c r="M11" s="1">
        <f t="array" aca="1" ref="M11" ca="1">IFERROR(IF(VLOOKUP($A11,заявки!$A:$AP,O$390,FALSE)=0,0,VLOOKUP($A11,заявки!$A:$AP,O$390,FALSE)),0)</f>
        <v>25</v>
      </c>
      <c r="N11" s="1">
        <f t="array" aca="1" ref="N11" ca="1">IFERROR(IF(VLOOKUP($A11,заявки!$A:$AP,P$390,FALSE)=0,0,VLOOKUP($A11,заявки!$A:$AP,P$390,FALSE)),0)</f>
        <v>25</v>
      </c>
      <c r="O11" s="1"/>
    </row>
    <row r="12" spans="1:15" ht="30.75" customHeight="1" x14ac:dyDescent="0.25">
      <c r="A12" s="1" t="s">
        <v>21</v>
      </c>
      <c r="B12" s="1"/>
      <c r="C12" s="1"/>
      <c r="D12" s="1" t="s">
        <v>174</v>
      </c>
      <c r="E12" s="2">
        <f ca="1">IFERROR(VLOOKUP($A12,заявки!$A:$AP,COLUMN()-1,0),0)*IF(COUNTIF(КартОбыч,A12)&gt;0,1,0)</f>
        <v>80</v>
      </c>
      <c r="F12" s="2">
        <f ca="1">IFERROR(VLOOKUP($A12,заявки!$A:$AP,COLUMN()-1,0),0)*IF(COUNTIF('Картофель отборный'!A:A,A12)&gt;0,1,0)</f>
        <v>0</v>
      </c>
      <c r="G12" s="1">
        <f t="array" aca="1" ref="G12" ca="1">IFERROR(IF(VLOOKUP($A12,заявки!$A:$AP,I$390,FALSE)=0,0,VLOOKUP($A12,заявки!$A:$AP,I$390,FALSE)),0)</f>
        <v>40</v>
      </c>
      <c r="H12" s="1">
        <f t="array" aca="1" ref="H12" ca="1">IFERROR(IF(VLOOKUP($A12,заявки!$A:$AP,J$390,FALSE)=0,0,VLOOKUP($A12,заявки!$A:$AP,J$390,FALSE)),0)</f>
        <v>20</v>
      </c>
      <c r="I12" s="1">
        <f t="array" aca="1" ref="I12" ca="1">IFERROR(IF(VLOOKUP($A12,заявки!$A:$AP,K$390,FALSE)=0,0,VLOOKUP($A12,заявки!$A:$AP,K$390,FALSE)),0)</f>
        <v>10</v>
      </c>
      <c r="J12" s="1">
        <f t="array" aca="1" ref="J12" ca="1">IFERROR(IF(VLOOKUP($A12,заявки!$A:$AP,L$390,FALSE)=0,0,VLOOKUP($A12,заявки!$A:$AP,L$390,FALSE)),0)</f>
        <v>20</v>
      </c>
      <c r="K12" s="1">
        <f t="array" aca="1" ref="K12" ca="1">IFERROR(IF(VLOOKUP($A12,заявки!$A:$AP,M$390,FALSE)=0,0,VLOOKUP($A12,заявки!$A:$AP,M$390,FALSE)),0)</f>
        <v>20</v>
      </c>
      <c r="L12" s="1">
        <f t="array" aca="1" ref="L12" ca="1">IFERROR(IF(VLOOKUP($A12,заявки!$A:$AP,N$390,FALSE)=0,0,VLOOKUP($A12,заявки!$A:$AP,N$390,FALSE)),0)</f>
        <v>0</v>
      </c>
      <c r="M12" s="1">
        <f t="array" aca="1" ref="M12" ca="1">IFERROR(IF(VLOOKUP($A12,заявки!$A:$AP,O$390,FALSE)=0,0,VLOOKUP($A12,заявки!$A:$AP,O$390,FALSE)),0)</f>
        <v>14</v>
      </c>
      <c r="N12" s="1">
        <f t="array" aca="1" ref="N12" ca="1">IFERROR(IF(VLOOKUP($A12,заявки!$A:$AP,P$390,FALSE)=0,0,VLOOKUP($A12,заявки!$A:$AP,P$390,FALSE)),0)</f>
        <v>0</v>
      </c>
      <c r="O12" s="1"/>
    </row>
    <row r="13" spans="1:15" ht="30.75" customHeight="1" x14ac:dyDescent="0.25">
      <c r="A13" s="1" t="s">
        <v>22</v>
      </c>
      <c r="B13" s="1"/>
      <c r="C13" s="1"/>
      <c r="D13" s="1" t="s">
        <v>175</v>
      </c>
      <c r="E13" s="2">
        <f ca="1">IFERROR(VLOOKUP($A13,заявки!$A:$AP,COLUMN()-1,0),0)*IF(COUNTIF(КартОбыч,A13)&gt;0,1,0)</f>
        <v>100</v>
      </c>
      <c r="F13" s="2">
        <f ca="1">IFERROR(VLOOKUP($A13,заявки!$A:$AP,COLUMN()-1,0),0)*IF(COUNTIF('Картофель отборный'!A:A,A13)&gt;0,1,0)</f>
        <v>0</v>
      </c>
      <c r="G13" s="1">
        <f t="array" aca="1" ref="G13" ca="1">IFERROR(IF(VLOOKUP($A13,заявки!$A:$AP,I$390,FALSE)=0,0,VLOOKUP($A13,заявки!$A:$AP,I$390,FALSE)),0)</f>
        <v>40</v>
      </c>
      <c r="H13" s="1">
        <f t="array" aca="1" ref="H13" ca="1">IFERROR(IF(VLOOKUP($A13,заявки!$A:$AP,J$390,FALSE)=0,0,VLOOKUP($A13,заявки!$A:$AP,J$390,FALSE)),0)</f>
        <v>40</v>
      </c>
      <c r="I13" s="1">
        <f t="array" aca="1" ref="I13" ca="1">IFERROR(IF(VLOOKUP($A13,заявки!$A:$AP,K$390,FALSE)=0,0,VLOOKUP($A13,заявки!$A:$AP,K$390,FALSE)),0)</f>
        <v>10</v>
      </c>
      <c r="J13" s="1">
        <f t="array" aca="1" ref="J13" ca="1">IFERROR(IF(VLOOKUP($A13,заявки!$A:$AP,L$390,FALSE)=0,0,VLOOKUP($A13,заявки!$A:$AP,L$390,FALSE)),0)</f>
        <v>0</v>
      </c>
      <c r="K13" s="1">
        <f t="array" aca="1" ref="K13" ca="1">IFERROR(IF(VLOOKUP($A13,заявки!$A:$AP,M$390,FALSE)=0,0,VLOOKUP($A13,заявки!$A:$AP,M$390,FALSE)),0)</f>
        <v>20</v>
      </c>
      <c r="L13" s="1">
        <f t="array" aca="1" ref="L13" ca="1">IFERROR(IF(VLOOKUP($A13,заявки!$A:$AP,N$390,FALSE)=0,0,VLOOKUP($A13,заявки!$A:$AP,N$390,FALSE)),0)</f>
        <v>0</v>
      </c>
      <c r="M13" s="1">
        <f t="array" aca="1" ref="M13" ca="1">IFERROR(IF(VLOOKUP($A13,заявки!$A:$AP,O$390,FALSE)=0,0,VLOOKUP($A13,заявки!$A:$AP,O$390,FALSE)),0)</f>
        <v>14</v>
      </c>
      <c r="N13" s="1">
        <f t="array" aca="1" ref="N13" ca="1">IFERROR(IF(VLOOKUP($A13,заявки!$A:$AP,P$390,FALSE)=0,0,VLOOKUP($A13,заявки!$A:$AP,P$390,FALSE)),0)</f>
        <v>0</v>
      </c>
      <c r="O13" s="1"/>
    </row>
    <row r="14" spans="1:15" ht="30.75" customHeight="1" x14ac:dyDescent="0.25">
      <c r="A14" s="1" t="s">
        <v>23</v>
      </c>
      <c r="B14" s="1"/>
      <c r="C14" s="1"/>
      <c r="D14" s="1" t="s">
        <v>176</v>
      </c>
      <c r="E14" s="2">
        <f ca="1">IFERROR(VLOOKUP($A14,заявки!$A:$AP,COLUMN()-1,0),0)*IF(COUNTIF(КартОбыч,A14)&gt;0,1,0)</f>
        <v>70</v>
      </c>
      <c r="F14" s="2">
        <f ca="1">IFERROR(VLOOKUP($A14,заявки!$A:$AP,COLUMN()-1,0),0)*IF(COUNTIF('Картофель отборный'!A:A,A14)&gt;0,1,0)</f>
        <v>0</v>
      </c>
      <c r="G14" s="1">
        <f t="array" aca="1" ref="G14" ca="1">IFERROR(IF(VLOOKUP($A14,заявки!$A:$AP,I$390,FALSE)=0,0,VLOOKUP($A14,заявки!$A:$AP,I$390,FALSE)),0)</f>
        <v>30</v>
      </c>
      <c r="H14" s="1">
        <f t="array" aca="1" ref="H14" ca="1">IFERROR(IF(VLOOKUP($A14,заявки!$A:$AP,J$390,FALSE)=0,0,VLOOKUP($A14,заявки!$A:$AP,J$390,FALSE)),0)</f>
        <v>25</v>
      </c>
      <c r="I14" s="1">
        <f t="array" aca="1" ref="I14" ca="1">IFERROR(IF(VLOOKUP($A14,заявки!$A:$AP,K$390,FALSE)=0,0,VLOOKUP($A14,заявки!$A:$AP,K$390,FALSE)),0)</f>
        <v>15</v>
      </c>
      <c r="J14" s="1">
        <f t="array" aca="1" ref="J14" ca="1">IFERROR(IF(VLOOKUP($A14,заявки!$A:$AP,L$390,FALSE)=0,0,VLOOKUP($A14,заявки!$A:$AP,L$390,FALSE)),0)</f>
        <v>10</v>
      </c>
      <c r="K14" s="1">
        <f t="array" aca="1" ref="K14" ca="1">IFERROR(IF(VLOOKUP($A14,заявки!$A:$AP,M$390,FALSE)=0,0,VLOOKUP($A14,заявки!$A:$AP,M$390,FALSE)),0)</f>
        <v>20</v>
      </c>
      <c r="L14" s="1">
        <f t="array" aca="1" ref="L14" ca="1">IFERROR(IF(VLOOKUP($A14,заявки!$A:$AP,N$390,FALSE)=0,0,VLOOKUP($A14,заявки!$A:$AP,N$390,FALSE)),0)</f>
        <v>0</v>
      </c>
      <c r="M14" s="1">
        <f t="array" aca="1" ref="M14" ca="1">IFERROR(IF(VLOOKUP($A14,заявки!$A:$AP,O$390,FALSE)=0,0,VLOOKUP($A14,заявки!$A:$AP,O$390,FALSE)),0)</f>
        <v>15</v>
      </c>
      <c r="N14" s="1">
        <f t="array" aca="1" ref="N14" ca="1">IFERROR(IF(VLOOKUP($A14,заявки!$A:$AP,P$390,FALSE)=0,0,VLOOKUP($A14,заявки!$A:$AP,P$390,FALSE)),0)</f>
        <v>3.5</v>
      </c>
      <c r="O14" s="1"/>
    </row>
    <row r="15" spans="1:15" ht="30.75" customHeight="1" x14ac:dyDescent="0.25">
      <c r="A15" s="1" t="s">
        <v>24</v>
      </c>
      <c r="B15" s="1"/>
      <c r="C15" s="1"/>
      <c r="D15" s="1" t="s">
        <v>177</v>
      </c>
      <c r="E15" s="2">
        <f ca="1">IFERROR(VLOOKUP($A15,заявки!$A:$AP,COLUMN()-1,0),0)*IF(COUNTIF(КартОбыч,A15)&gt;0,1,0)</f>
        <v>50</v>
      </c>
      <c r="F15" s="2">
        <f ca="1">IFERROR(VLOOKUP($A15,заявки!$A:$AP,COLUMN()-1,0),0)*IF(COUNTIF('Картофель отборный'!A:A,A15)&gt;0,1,0)</f>
        <v>0</v>
      </c>
      <c r="G15" s="1">
        <f t="array" aca="1" ref="G15" ca="1">IFERROR(IF(VLOOKUP($A15,заявки!$A:$AP,I$390,FALSE)=0,0,VLOOKUP($A15,заявки!$A:$AP,I$390,FALSE)),0)</f>
        <v>17</v>
      </c>
      <c r="H15" s="1">
        <f t="array" aca="1" ref="H15" ca="1">IFERROR(IF(VLOOKUP($A15,заявки!$A:$AP,J$390,FALSE)=0,0,VLOOKUP($A15,заявки!$A:$AP,J$390,FALSE)),0)</f>
        <v>12</v>
      </c>
      <c r="I15" s="1">
        <f t="array" aca="1" ref="I15" ca="1">IFERROR(IF(VLOOKUP($A15,заявки!$A:$AP,K$390,FALSE)=0,0,VLOOKUP($A15,заявки!$A:$AP,K$390,FALSE)),0)</f>
        <v>7</v>
      </c>
      <c r="J15" s="1">
        <f t="array" aca="1" ref="J15" ca="1">IFERROR(IF(VLOOKUP($A15,заявки!$A:$AP,L$390,FALSE)=0,0,VLOOKUP($A15,заявки!$A:$AP,L$390,FALSE)),0)</f>
        <v>10</v>
      </c>
      <c r="K15" s="1">
        <f t="array" aca="1" ref="K15" ca="1">IFERROR(IF(VLOOKUP($A15,заявки!$A:$AP,M$390,FALSE)=0,0,VLOOKUP($A15,заявки!$A:$AP,M$390,FALSE)),0)</f>
        <v>13</v>
      </c>
      <c r="L15" s="1">
        <f t="array" aca="1" ref="L15" ca="1">IFERROR(IF(VLOOKUP($A15,заявки!$A:$AP,N$390,FALSE)=0,0,VLOOKUP($A15,заявки!$A:$AP,N$390,FALSE)),0)</f>
        <v>0</v>
      </c>
      <c r="M15" s="1">
        <f t="array" aca="1" ref="M15" ca="1">IFERROR(IF(VLOOKUP($A15,заявки!$A:$AP,O$390,FALSE)=0,0,VLOOKUP($A15,заявки!$A:$AP,O$390,FALSE)),0)</f>
        <v>5</v>
      </c>
      <c r="N15" s="1">
        <f t="array" aca="1" ref="N15" ca="1">IFERROR(IF(VLOOKUP($A15,заявки!$A:$AP,P$390,FALSE)=0,0,VLOOKUP($A15,заявки!$A:$AP,P$390,FALSE)),0)</f>
        <v>9</v>
      </c>
      <c r="O15" s="1"/>
    </row>
    <row r="16" spans="1:15" ht="30.75" customHeight="1" x14ac:dyDescent="0.25">
      <c r="A16" s="1" t="s">
        <v>25</v>
      </c>
      <c r="B16" s="1"/>
      <c r="C16" s="1"/>
      <c r="D16" s="1" t="s">
        <v>178</v>
      </c>
      <c r="E16" s="2">
        <f ca="1">IFERROR(VLOOKUP($A16,заявки!$A:$AP,COLUMN()-1,0),0)*IF(COUNTIF(КартОбыч,A16)&gt;0,1,0)</f>
        <v>30</v>
      </c>
      <c r="F16" s="2">
        <f ca="1">IFERROR(VLOOKUP($A16,заявки!$A:$AP,COLUMN()-1,0),0)*IF(COUNTIF('Картофель отборный'!A:A,A16)&gt;0,1,0)</f>
        <v>0</v>
      </c>
      <c r="G16" s="1">
        <f t="array" aca="1" ref="G16" ca="1">IFERROR(IF(VLOOKUP($A16,заявки!$A:$AP,I$390,FALSE)=0,0,VLOOKUP($A16,заявки!$A:$AP,I$390,FALSE)),0)</f>
        <v>10</v>
      </c>
      <c r="H16" s="1">
        <f t="array" aca="1" ref="H16" ca="1">IFERROR(IF(VLOOKUP($A16,заявки!$A:$AP,J$390,FALSE)=0,0,VLOOKUP($A16,заявки!$A:$AP,J$390,FALSE)),0)</f>
        <v>6</v>
      </c>
      <c r="I16" s="1">
        <f t="array" aca="1" ref="I16" ca="1">IFERROR(IF(VLOOKUP($A16,заявки!$A:$AP,K$390,FALSE)=0,0,VLOOKUP($A16,заявки!$A:$AP,K$390,FALSE)),0)</f>
        <v>4</v>
      </c>
      <c r="J16" s="1">
        <f t="array" aca="1" ref="J16" ca="1">IFERROR(IF(VLOOKUP($A16,заявки!$A:$AP,L$390,FALSE)=0,0,VLOOKUP($A16,заявки!$A:$AP,L$390,FALSE)),0)</f>
        <v>5</v>
      </c>
      <c r="K16" s="1">
        <f t="array" aca="1" ref="K16" ca="1">IFERROR(IF(VLOOKUP($A16,заявки!$A:$AP,M$390,FALSE)=0,0,VLOOKUP($A16,заявки!$A:$AP,M$390,FALSE)),0)</f>
        <v>7</v>
      </c>
      <c r="L16" s="1">
        <f t="array" aca="1" ref="L16" ca="1">IFERROR(IF(VLOOKUP($A16,заявки!$A:$AP,N$390,FALSE)=0,0,VLOOKUP($A16,заявки!$A:$AP,N$390,FALSE)),0)</f>
        <v>0</v>
      </c>
      <c r="M16" s="1">
        <f t="array" aca="1" ref="M16" ca="1">IFERROR(IF(VLOOKUP($A16,заявки!$A:$AP,O$390,FALSE)=0,0,VLOOKUP($A16,заявки!$A:$AP,O$390,FALSE)),0)</f>
        <v>3</v>
      </c>
      <c r="N16" s="1">
        <f t="array" aca="1" ref="N16" ca="1">IFERROR(IF(VLOOKUP($A16,заявки!$A:$AP,P$390,FALSE)=0,0,VLOOKUP($A16,заявки!$A:$AP,P$390,FALSE)),0)</f>
        <v>5</v>
      </c>
      <c r="O16" s="1"/>
    </row>
    <row r="17" spans="1:15" ht="30.75" customHeight="1" x14ac:dyDescent="0.25">
      <c r="A17" s="1" t="s">
        <v>26</v>
      </c>
      <c r="B17" s="1"/>
      <c r="C17" s="1"/>
      <c r="D17" s="1" t="s">
        <v>179</v>
      </c>
      <c r="E17" s="2">
        <f ca="1">IFERROR(VLOOKUP($A17,заявки!$A:$AP,COLUMN()-1,0),0)*IF(COUNTIF(КартОбыч,A17)&gt;0,1,0)</f>
        <v>20</v>
      </c>
      <c r="F17" s="2">
        <f ca="1">IFERROR(VLOOKUP($A17,заявки!$A:$AP,COLUMN()-1,0),0)*IF(COUNTIF('Картофель отборный'!A:A,A17)&gt;0,1,0)</f>
        <v>0</v>
      </c>
      <c r="G17" s="1">
        <f t="array" aca="1" ref="G17" ca="1">IFERROR(IF(VLOOKUP($A17,заявки!$A:$AP,I$390,FALSE)=0,0,VLOOKUP($A17,заявки!$A:$AP,I$390,FALSE)),0)</f>
        <v>0</v>
      </c>
      <c r="H17" s="1">
        <f t="array" aca="1" ref="H17" ca="1">IFERROR(IF(VLOOKUP($A17,заявки!$A:$AP,J$390,FALSE)=0,0,VLOOKUP($A17,заявки!$A:$AP,J$390,FALSE)),0)</f>
        <v>0</v>
      </c>
      <c r="I17" s="1">
        <f t="array" aca="1" ref="I17" ca="1">IFERROR(IF(VLOOKUP($A17,заявки!$A:$AP,K$390,FALSE)=0,0,VLOOKUP($A17,заявки!$A:$AP,K$390,FALSE)),0)</f>
        <v>0</v>
      </c>
      <c r="J17" s="1">
        <f t="array" aca="1" ref="J17" ca="1">IFERROR(IF(VLOOKUP($A17,заявки!$A:$AP,L$390,FALSE)=0,0,VLOOKUP($A17,заявки!$A:$AP,L$390,FALSE)),0)</f>
        <v>5</v>
      </c>
      <c r="K17" s="1">
        <f t="array" aca="1" ref="K17" ca="1">IFERROR(IF(VLOOKUP($A17,заявки!$A:$AP,M$390,FALSE)=0,0,VLOOKUP($A17,заявки!$A:$AP,M$390,FALSE)),0)</f>
        <v>17</v>
      </c>
      <c r="L17" s="1">
        <f t="array" aca="1" ref="L17" ca="1">IFERROR(IF(VLOOKUP($A17,заявки!$A:$AP,N$390,FALSE)=0,0,VLOOKUP($A17,заявки!$A:$AP,N$390,FALSE)),0)</f>
        <v>0</v>
      </c>
      <c r="M17" s="1">
        <f t="array" aca="1" ref="M17" ca="1">IFERROR(IF(VLOOKUP($A17,заявки!$A:$AP,O$390,FALSE)=0,0,VLOOKUP($A17,заявки!$A:$AP,O$390,FALSE)),0)</f>
        <v>2.5</v>
      </c>
      <c r="N17" s="1">
        <f t="array" aca="1" ref="N17" ca="1">IFERROR(IF(VLOOKUP($A17,заявки!$A:$AP,P$390,FALSE)=0,0,VLOOKUP($A17,заявки!$A:$AP,P$390,FALSE)),0)</f>
        <v>0</v>
      </c>
      <c r="O17" s="1"/>
    </row>
    <row r="18" spans="1:15" ht="30.75" customHeight="1" x14ac:dyDescent="0.25">
      <c r="A18" s="1" t="s">
        <v>27</v>
      </c>
      <c r="B18" s="1"/>
      <c r="C18" s="1"/>
      <c r="D18" s="1" t="s">
        <v>180</v>
      </c>
      <c r="E18" s="2">
        <f ca="1">IFERROR(VLOOKUP($A18,заявки!$A:$AP,COLUMN()-1,0),0)*IF(COUNTIF(КартОбыч,A18)&gt;0,1,0)</f>
        <v>60</v>
      </c>
      <c r="F18" s="2">
        <f ca="1">IFERROR(VLOOKUP($A18,заявки!$A:$AP,COLUMN()-1,0),0)*IF(COUNTIF('Картофель отборный'!A:A,A18)&gt;0,1,0)</f>
        <v>0</v>
      </c>
      <c r="G18" s="1">
        <f t="array" aca="1" ref="G18" ca="1">IFERROR(IF(VLOOKUP($A18,заявки!$A:$AP,I$390,FALSE)=0,0,VLOOKUP($A18,заявки!$A:$AP,I$390,FALSE)),0)</f>
        <v>20</v>
      </c>
      <c r="H18" s="1">
        <f t="array" aca="1" ref="H18" ca="1">IFERROR(IF(VLOOKUP($A18,заявки!$A:$AP,J$390,FALSE)=0,0,VLOOKUP($A18,заявки!$A:$AP,J$390,FALSE)),0)</f>
        <v>0</v>
      </c>
      <c r="I18" s="1">
        <f t="array" aca="1" ref="I18" ca="1">IFERROR(IF(VLOOKUP($A18,заявки!$A:$AP,K$390,FALSE)=0,0,VLOOKUP($A18,заявки!$A:$AP,K$390,FALSE)),0)</f>
        <v>10</v>
      </c>
      <c r="J18" s="1">
        <f t="array" aca="1" ref="J18" ca="1">IFERROR(IF(VLOOKUP($A18,заявки!$A:$AP,L$390,FALSE)=0,0,VLOOKUP($A18,заявки!$A:$AP,L$390,FALSE)),0)</f>
        <v>10</v>
      </c>
      <c r="K18" s="1">
        <f t="array" aca="1" ref="K18" ca="1">IFERROR(IF(VLOOKUP($A18,заявки!$A:$AP,M$390,FALSE)=0,0,VLOOKUP($A18,заявки!$A:$AP,M$390,FALSE)),0)</f>
        <v>25</v>
      </c>
      <c r="L18" s="1">
        <f t="array" aca="1" ref="L18" ca="1">IFERROR(IF(VLOOKUP($A18,заявки!$A:$AP,N$390,FALSE)=0,0,VLOOKUP($A18,заявки!$A:$AP,N$390,FALSE)),0)</f>
        <v>0</v>
      </c>
      <c r="M18" s="1">
        <f t="array" aca="1" ref="M18" ca="1">IFERROR(IF(VLOOKUP($A18,заявки!$A:$AP,O$390,FALSE)=0,0,VLOOKUP($A18,заявки!$A:$AP,O$390,FALSE)),0)</f>
        <v>0</v>
      </c>
      <c r="N18" s="1">
        <f t="array" aca="1" ref="N18" ca="1">IFERROR(IF(VLOOKUP($A18,заявки!$A:$AP,P$390,FALSE)=0,0,VLOOKUP($A18,заявки!$A:$AP,P$390,FALSE)),0)</f>
        <v>25</v>
      </c>
      <c r="O18" s="1"/>
    </row>
    <row r="19" spans="1:15" ht="30.75" customHeight="1" x14ac:dyDescent="0.25">
      <c r="A19" s="1" t="s">
        <v>28</v>
      </c>
      <c r="B19" s="1"/>
      <c r="C19" s="1"/>
      <c r="D19" s="1" t="s">
        <v>181</v>
      </c>
      <c r="E19" s="2">
        <f ca="1">IFERROR(VLOOKUP($A19,заявки!$A:$AP,COLUMN()-1,0),0)*IF(COUNTIF(КартОбыч,A19)&gt;0,1,0)</f>
        <v>15</v>
      </c>
      <c r="F19" s="2">
        <f ca="1">IFERROR(VLOOKUP($A19,заявки!$A:$AP,COLUMN()-1,0),0)*IF(COUNTIF('Картофель отборный'!A:A,A19)&gt;0,1,0)</f>
        <v>0</v>
      </c>
      <c r="G19" s="1">
        <f t="array" aca="1" ref="G19" ca="1">IFERROR(IF(VLOOKUP($A19,заявки!$A:$AP,I$390,FALSE)=0,0,VLOOKUP($A19,заявки!$A:$AP,I$390,FALSE)),0)</f>
        <v>7</v>
      </c>
      <c r="H19" s="1">
        <f t="array" aca="1" ref="H19" ca="1">IFERROR(IF(VLOOKUP($A19,заявки!$A:$AP,J$390,FALSE)=0,0,VLOOKUP($A19,заявки!$A:$AP,J$390,FALSE)),0)</f>
        <v>7</v>
      </c>
      <c r="I19" s="1">
        <f t="array" aca="1" ref="I19" ca="1">IFERROR(IF(VLOOKUP($A19,заявки!$A:$AP,K$390,FALSE)=0,0,VLOOKUP($A19,заявки!$A:$AP,K$390,FALSE)),0)</f>
        <v>7</v>
      </c>
      <c r="J19" s="1">
        <f t="array" aca="1" ref="J19" ca="1">IFERROR(IF(VLOOKUP($A19,заявки!$A:$AP,L$390,FALSE)=0,0,VLOOKUP($A19,заявки!$A:$AP,L$390,FALSE)),0)</f>
        <v>4</v>
      </c>
      <c r="K19" s="1">
        <f t="array" aca="1" ref="K19" ca="1">IFERROR(IF(VLOOKUP($A19,заявки!$A:$AP,M$390,FALSE)=0,0,VLOOKUP($A19,заявки!$A:$AP,M$390,FALSE)),0)</f>
        <v>7</v>
      </c>
      <c r="L19" s="1">
        <f t="array" aca="1" ref="L19" ca="1">IFERROR(IF(VLOOKUP($A19,заявки!$A:$AP,N$390,FALSE)=0,0,VLOOKUP($A19,заявки!$A:$AP,N$390,FALSE)),0)</f>
        <v>0</v>
      </c>
      <c r="M19" s="1">
        <f t="array" aca="1" ref="M19" ca="1">IFERROR(IF(VLOOKUP($A19,заявки!$A:$AP,O$390,FALSE)=0,0,VLOOKUP($A19,заявки!$A:$AP,O$390,FALSE)),0)</f>
        <v>7</v>
      </c>
      <c r="N19" s="1">
        <f t="array" aca="1" ref="N19" ca="1">IFERROR(IF(VLOOKUP($A19,заявки!$A:$AP,P$390,FALSE)=0,0,VLOOKUP($A19,заявки!$A:$AP,P$390,FALSE)),0)</f>
        <v>0</v>
      </c>
      <c r="O19" s="1"/>
    </row>
    <row r="20" spans="1:15" ht="30.75" customHeight="1" x14ac:dyDescent="0.25">
      <c r="A20" s="1" t="s">
        <v>30</v>
      </c>
      <c r="B20" s="1"/>
      <c r="C20" s="1"/>
      <c r="D20" s="1" t="s">
        <v>182</v>
      </c>
      <c r="E20" s="2">
        <f ca="1">IFERROR(VLOOKUP($A20,заявки!$A:$AP,COLUMN()-1,0),0)*IF(COUNTIF(КартОбыч,A20)&gt;0,1,0)</f>
        <v>0</v>
      </c>
      <c r="F20" s="2">
        <f ca="1">IFERROR(VLOOKUP($A20,заявки!$A:$AP,COLUMN()-1,0),0)*IF(COUNTIF('Картофель отборный'!A:A,A20)&gt;0,1,0)</f>
        <v>0</v>
      </c>
      <c r="G20" s="1">
        <f t="array" aca="1" ref="G20" ca="1">IFERROR(IF(VLOOKUP($A20,заявки!$A:$AP,I$390,FALSE)=0,0,VLOOKUP($A20,заявки!$A:$AP,I$390,FALSE)),0)</f>
        <v>0</v>
      </c>
      <c r="H20" s="1">
        <f t="array" aca="1" ref="H20" ca="1">IFERROR(IF(VLOOKUP($A20,заявки!$A:$AP,J$390,FALSE)=0,0,VLOOKUP($A20,заявки!$A:$AP,J$390,FALSE)),0)</f>
        <v>0</v>
      </c>
      <c r="I20" s="1">
        <f t="array" aca="1" ref="I20" ca="1">IFERROR(IF(VLOOKUP($A20,заявки!$A:$AP,K$390,FALSE)=0,0,VLOOKUP($A20,заявки!$A:$AP,K$390,FALSE)),0)</f>
        <v>0</v>
      </c>
      <c r="J20" s="1">
        <f t="array" aca="1" ref="J20" ca="1">IFERROR(IF(VLOOKUP($A20,заявки!$A:$AP,L$390,FALSE)=0,0,VLOOKUP($A20,заявки!$A:$AP,L$390,FALSE)),0)</f>
        <v>0</v>
      </c>
      <c r="K20" s="1">
        <f t="array" aca="1" ref="K20" ca="1">IFERROR(IF(VLOOKUP($A20,заявки!$A:$AP,M$390,FALSE)=0,0,VLOOKUP($A20,заявки!$A:$AP,M$390,FALSE)),0)</f>
        <v>0</v>
      </c>
      <c r="L20" s="1">
        <f t="array" aca="1" ref="L20" ca="1">IFERROR(IF(VLOOKUP($A20,заявки!$A:$AP,N$390,FALSE)=0,0,VLOOKUP($A20,заявки!$A:$AP,N$390,FALSE)),0)</f>
        <v>0</v>
      </c>
      <c r="M20" s="1">
        <f t="array" aca="1" ref="M20" ca="1">IFERROR(IF(VLOOKUP($A20,заявки!$A:$AP,O$390,FALSE)=0,0,VLOOKUP($A20,заявки!$A:$AP,O$390,FALSE)),0)</f>
        <v>0</v>
      </c>
      <c r="N20" s="1">
        <f t="array" aca="1" ref="N20" ca="1">IFERROR(IF(VLOOKUP($A20,заявки!$A:$AP,P$390,FALSE)=0,0,VLOOKUP($A20,заявки!$A:$AP,P$390,FALSE)),0)</f>
        <v>0</v>
      </c>
      <c r="O20" s="1"/>
    </row>
    <row r="21" spans="1:15" ht="30.75" customHeight="1" x14ac:dyDescent="0.25">
      <c r="A21" s="1" t="s">
        <v>31</v>
      </c>
      <c r="B21" s="1"/>
      <c r="C21" s="1"/>
      <c r="D21" s="1" t="s">
        <v>183</v>
      </c>
      <c r="E21" s="2">
        <f ca="1">IFERROR(VLOOKUP($A21,заявки!$A:$AP,COLUMN()-1,0),0)*IF(COUNTIF(КартОбыч,A21)&gt;0,1,0)</f>
        <v>0</v>
      </c>
      <c r="F21" s="2">
        <f ca="1">IFERROR(VLOOKUP($A21,заявки!$A:$AP,COLUMN()-1,0),0)*IF(COUNTIF('Картофель отборный'!A:A,A21)&gt;0,1,0)</f>
        <v>0</v>
      </c>
      <c r="G21" s="1">
        <f t="array" aca="1" ref="G21" ca="1">IFERROR(IF(VLOOKUP($A21,заявки!$A:$AP,I$390,FALSE)=0,0,VLOOKUP($A21,заявки!$A:$AP,I$390,FALSE)),0)</f>
        <v>0</v>
      </c>
      <c r="H21" s="1">
        <f t="array" aca="1" ref="H21" ca="1">IFERROR(IF(VLOOKUP($A21,заявки!$A:$AP,J$390,FALSE)=0,0,VLOOKUP($A21,заявки!$A:$AP,J$390,FALSE)),0)</f>
        <v>0</v>
      </c>
      <c r="I21" s="1">
        <f t="array" aca="1" ref="I21" ca="1">IFERROR(IF(VLOOKUP($A21,заявки!$A:$AP,K$390,FALSE)=0,0,VLOOKUP($A21,заявки!$A:$AP,K$390,FALSE)),0)</f>
        <v>0</v>
      </c>
      <c r="J21" s="1">
        <f t="array" aca="1" ref="J21" ca="1">IFERROR(IF(VLOOKUP($A21,заявки!$A:$AP,L$390,FALSE)=0,0,VLOOKUP($A21,заявки!$A:$AP,L$390,FALSE)),0)</f>
        <v>0</v>
      </c>
      <c r="K21" s="1">
        <f t="array" aca="1" ref="K21" ca="1">IFERROR(IF(VLOOKUP($A21,заявки!$A:$AP,M$390,FALSE)=0,0,VLOOKUP($A21,заявки!$A:$AP,M$390,FALSE)),0)</f>
        <v>0</v>
      </c>
      <c r="L21" s="1">
        <f t="array" aca="1" ref="L21" ca="1">IFERROR(IF(VLOOKUP($A21,заявки!$A:$AP,N$390,FALSE)=0,0,VLOOKUP($A21,заявки!$A:$AP,N$390,FALSE)),0)</f>
        <v>0</v>
      </c>
      <c r="M21" s="1">
        <f t="array" aca="1" ref="M21" ca="1">IFERROR(IF(VLOOKUP($A21,заявки!$A:$AP,O$390,FALSE)=0,0,VLOOKUP($A21,заявки!$A:$AP,O$390,FALSE)),0)</f>
        <v>0</v>
      </c>
      <c r="N21" s="1">
        <f t="array" aca="1" ref="N21" ca="1">IFERROR(IF(VLOOKUP($A21,заявки!$A:$AP,P$390,FALSE)=0,0,VLOOKUP($A21,заявки!$A:$AP,P$390,FALSE)),0)</f>
        <v>0</v>
      </c>
      <c r="O21" s="1"/>
    </row>
    <row r="22" spans="1:15" ht="30.75" customHeight="1" x14ac:dyDescent="0.25">
      <c r="A22" s="1" t="s">
        <v>32</v>
      </c>
      <c r="B22" s="1"/>
      <c r="C22" s="1"/>
      <c r="D22" s="1" t="s">
        <v>184</v>
      </c>
      <c r="E22" s="2">
        <f ca="1">IFERROR(VLOOKUP($A22,заявки!$A:$AP,COLUMN()-1,0),0)*IF(COUNTIF(КартОбыч,A22)&gt;0,1,0)</f>
        <v>0</v>
      </c>
      <c r="F22" s="2">
        <f ca="1">IFERROR(VLOOKUP($A22,заявки!$A:$AP,COLUMN()-1,0),0)*IF(COUNTIF('Картофель отборный'!A:A,A22)&gt;0,1,0)</f>
        <v>0</v>
      </c>
      <c r="G22" s="1">
        <f t="array" aca="1" ref="G22" ca="1">IFERROR(IF(VLOOKUP($A22,заявки!$A:$AP,I$390,FALSE)=0,0,VLOOKUP($A22,заявки!$A:$AP,I$390,FALSE)),0)</f>
        <v>0</v>
      </c>
      <c r="H22" s="1">
        <f t="array" aca="1" ref="H22" ca="1">IFERROR(IF(VLOOKUP($A22,заявки!$A:$AP,J$390,FALSE)=0,0,VLOOKUP($A22,заявки!$A:$AP,J$390,FALSE)),0)</f>
        <v>0</v>
      </c>
      <c r="I22" s="1">
        <f t="array" aca="1" ref="I22" ca="1">IFERROR(IF(VLOOKUP($A22,заявки!$A:$AP,K$390,FALSE)=0,0,VLOOKUP($A22,заявки!$A:$AP,K$390,FALSE)),0)</f>
        <v>0</v>
      </c>
      <c r="J22" s="1">
        <f t="array" aca="1" ref="J22" ca="1">IFERROR(IF(VLOOKUP($A22,заявки!$A:$AP,L$390,FALSE)=0,0,VLOOKUP($A22,заявки!$A:$AP,L$390,FALSE)),0)</f>
        <v>0</v>
      </c>
      <c r="K22" s="1">
        <f t="array" aca="1" ref="K22" ca="1">IFERROR(IF(VLOOKUP($A22,заявки!$A:$AP,M$390,FALSE)=0,0,VLOOKUP($A22,заявки!$A:$AP,M$390,FALSE)),0)</f>
        <v>0</v>
      </c>
      <c r="L22" s="1">
        <f t="array" aca="1" ref="L22" ca="1">IFERROR(IF(VLOOKUP($A22,заявки!$A:$AP,N$390,FALSE)=0,0,VLOOKUP($A22,заявки!$A:$AP,N$390,FALSE)),0)</f>
        <v>0</v>
      </c>
      <c r="M22" s="1">
        <f t="array" aca="1" ref="M22" ca="1">IFERROR(IF(VLOOKUP($A22,заявки!$A:$AP,O$390,FALSE)=0,0,VLOOKUP($A22,заявки!$A:$AP,O$390,FALSE)),0)</f>
        <v>0</v>
      </c>
      <c r="N22" s="1">
        <f t="array" aca="1" ref="N22" ca="1">IFERROR(IF(VLOOKUP($A22,заявки!$A:$AP,P$390,FALSE)=0,0,VLOOKUP($A22,заявки!$A:$AP,P$390,FALSE)),0)</f>
        <v>0</v>
      </c>
      <c r="O22" s="1"/>
    </row>
    <row r="23" spans="1:15" ht="30.75" customHeight="1" x14ac:dyDescent="0.25">
      <c r="A23" s="1"/>
      <c r="B23" s="1"/>
      <c r="C23" s="1"/>
      <c r="D23" s="1"/>
      <c r="E23" s="2"/>
      <c r="F23" s="2"/>
      <c r="G23" s="1"/>
      <c r="H23" s="1"/>
      <c r="I23" s="1"/>
      <c r="J23" s="1"/>
      <c r="K23" s="1"/>
      <c r="L23" s="1"/>
      <c r="M23" s="1"/>
      <c r="N23" s="1"/>
      <c r="O23" s="1"/>
    </row>
    <row r="24" spans="1:15" ht="30.75" customHeight="1" x14ac:dyDescent="0.25">
      <c r="A24" s="1"/>
      <c r="B24" s="1"/>
      <c r="C24" s="1"/>
      <c r="D24" s="1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</row>
    <row r="25" spans="1:15" ht="30.75" customHeight="1" x14ac:dyDescent="0.25"/>
    <row r="26" spans="1:15" ht="30.75" customHeight="1" x14ac:dyDescent="0.25"/>
    <row r="27" spans="1:15" ht="30.75" customHeight="1" x14ac:dyDescent="0.25"/>
    <row r="28" spans="1:15" ht="30.75" customHeight="1" x14ac:dyDescent="0.25"/>
    <row r="29" spans="1:15" ht="30.75" customHeight="1" x14ac:dyDescent="0.25"/>
    <row r="30" spans="1:15" ht="30.75" customHeight="1" x14ac:dyDescent="0.25"/>
    <row r="31" spans="1:15" ht="30.75" customHeight="1" x14ac:dyDescent="0.25"/>
    <row r="32" spans="1:15" ht="30.75" customHeight="1" x14ac:dyDescent="0.25"/>
    <row r="33" ht="30.75" customHeight="1" x14ac:dyDescent="0.25"/>
    <row r="34" ht="30.75" customHeight="1" x14ac:dyDescent="0.25"/>
    <row r="35" ht="30.75" customHeight="1" x14ac:dyDescent="0.25"/>
    <row r="36" ht="30.75" customHeight="1" x14ac:dyDescent="0.25"/>
    <row r="37" ht="30.75" customHeight="1" x14ac:dyDescent="0.25"/>
    <row r="38" ht="30.75" customHeight="1" x14ac:dyDescent="0.25"/>
    <row r="39" ht="30.75" customHeight="1" x14ac:dyDescent="0.25"/>
    <row r="40" ht="30.75" customHeight="1" x14ac:dyDescent="0.25"/>
    <row r="41" ht="30.75" customHeight="1" x14ac:dyDescent="0.25"/>
    <row r="42" ht="30.75" customHeight="1" x14ac:dyDescent="0.25"/>
    <row r="43" ht="30.75" customHeight="1" x14ac:dyDescent="0.25"/>
    <row r="44" ht="30.75" customHeight="1" x14ac:dyDescent="0.25"/>
    <row r="45" ht="30.75" customHeight="1" x14ac:dyDescent="0.25"/>
    <row r="46" ht="30.75" customHeight="1" x14ac:dyDescent="0.25"/>
    <row r="47" ht="30.75" customHeight="1" x14ac:dyDescent="0.25"/>
    <row r="48" ht="30.75" customHeight="1" x14ac:dyDescent="0.25"/>
    <row r="49" ht="30.75" customHeight="1" x14ac:dyDescent="0.25"/>
    <row r="50" ht="30.75" customHeight="1" x14ac:dyDescent="0.25"/>
    <row r="51" ht="30.75" customHeight="1" x14ac:dyDescent="0.25"/>
    <row r="52" ht="30.75" customHeight="1" x14ac:dyDescent="0.25"/>
    <row r="53" ht="30.75" customHeight="1" x14ac:dyDescent="0.25"/>
    <row r="54" ht="30.75" customHeight="1" x14ac:dyDescent="0.25"/>
    <row r="55" ht="30.75" customHeight="1" x14ac:dyDescent="0.25"/>
    <row r="56" ht="30.75" customHeight="1" x14ac:dyDescent="0.25"/>
    <row r="57" ht="30.75" customHeight="1" x14ac:dyDescent="0.25"/>
    <row r="58" ht="30.75" customHeight="1" x14ac:dyDescent="0.25"/>
    <row r="59" ht="30.75" customHeight="1" x14ac:dyDescent="0.25"/>
    <row r="60" ht="30.75" customHeight="1" x14ac:dyDescent="0.25"/>
    <row r="61" ht="30.75" customHeight="1" x14ac:dyDescent="0.25"/>
    <row r="62" ht="30.75" customHeight="1" x14ac:dyDescent="0.25"/>
    <row r="63" ht="30.75" customHeight="1" x14ac:dyDescent="0.25"/>
    <row r="64" ht="30.75" customHeight="1" x14ac:dyDescent="0.25"/>
    <row r="65" ht="30.75" customHeight="1" x14ac:dyDescent="0.25"/>
    <row r="66" ht="30.75" customHeight="1" x14ac:dyDescent="0.25"/>
    <row r="67" ht="30.75" customHeight="1" x14ac:dyDescent="0.25"/>
    <row r="68" ht="30.75" customHeight="1" x14ac:dyDescent="0.25"/>
    <row r="69" ht="30.75" customHeight="1" x14ac:dyDescent="0.25"/>
    <row r="70" ht="30.75" customHeight="1" x14ac:dyDescent="0.25"/>
    <row r="71" ht="30.75" customHeight="1" x14ac:dyDescent="0.25"/>
    <row r="72" ht="30.75" customHeight="1" x14ac:dyDescent="0.25"/>
    <row r="73" ht="30.75" customHeight="1" x14ac:dyDescent="0.25"/>
    <row r="74" ht="30.75" customHeight="1" x14ac:dyDescent="0.25"/>
    <row r="75" ht="30.75" customHeight="1" x14ac:dyDescent="0.25"/>
    <row r="76" ht="30.75" customHeight="1" x14ac:dyDescent="0.25"/>
    <row r="77" ht="30.75" customHeight="1" x14ac:dyDescent="0.25"/>
    <row r="78" ht="30.75" customHeight="1" x14ac:dyDescent="0.25"/>
    <row r="79" ht="30.75" customHeight="1" x14ac:dyDescent="0.25"/>
    <row r="80" ht="30.75" customHeight="1" x14ac:dyDescent="0.25"/>
    <row r="81" ht="30.75" customHeight="1" x14ac:dyDescent="0.25"/>
    <row r="82" ht="30.75" customHeight="1" x14ac:dyDescent="0.25"/>
    <row r="83" ht="30.75" customHeight="1" x14ac:dyDescent="0.25"/>
    <row r="84" ht="30.75" customHeight="1" x14ac:dyDescent="0.25"/>
    <row r="85" ht="30.75" customHeight="1" x14ac:dyDescent="0.25"/>
    <row r="86" ht="30.75" customHeight="1" x14ac:dyDescent="0.25"/>
    <row r="87" ht="30.75" customHeight="1" x14ac:dyDescent="0.25"/>
    <row r="88" ht="30.75" customHeight="1" x14ac:dyDescent="0.25"/>
    <row r="89" ht="30.75" customHeight="1" x14ac:dyDescent="0.25"/>
    <row r="90" ht="30.75" customHeight="1" x14ac:dyDescent="0.25"/>
    <row r="91" ht="30.75" customHeight="1" x14ac:dyDescent="0.25"/>
    <row r="92" ht="30.75" customHeight="1" x14ac:dyDescent="0.25"/>
    <row r="93" ht="30.75" customHeight="1" x14ac:dyDescent="0.25"/>
    <row r="94" ht="30.75" customHeight="1" x14ac:dyDescent="0.25"/>
    <row r="95" ht="30.75" customHeight="1" x14ac:dyDescent="0.25"/>
    <row r="96" ht="30.75" customHeight="1" x14ac:dyDescent="0.25"/>
    <row r="97" ht="30.75" customHeight="1" x14ac:dyDescent="0.25"/>
    <row r="98" ht="30.75" customHeight="1" x14ac:dyDescent="0.25"/>
    <row r="99" ht="30.75" customHeight="1" x14ac:dyDescent="0.25"/>
    <row r="100" ht="30.75" customHeight="1" x14ac:dyDescent="0.25"/>
    <row r="101" ht="30.75" customHeight="1" x14ac:dyDescent="0.25"/>
    <row r="102" ht="30.75" customHeight="1" x14ac:dyDescent="0.25"/>
    <row r="103" ht="30.75" customHeight="1" x14ac:dyDescent="0.25"/>
    <row r="104" ht="30.75" customHeight="1" x14ac:dyDescent="0.25"/>
    <row r="105" ht="30.75" customHeight="1" x14ac:dyDescent="0.25"/>
    <row r="106" ht="30.75" customHeight="1" x14ac:dyDescent="0.25"/>
    <row r="107" ht="30.75" customHeight="1" x14ac:dyDescent="0.25"/>
    <row r="108" ht="30.75" customHeight="1" x14ac:dyDescent="0.25"/>
    <row r="109" ht="30.75" customHeight="1" x14ac:dyDescent="0.25"/>
    <row r="110" ht="30.75" customHeight="1" x14ac:dyDescent="0.25"/>
    <row r="111" ht="30.75" customHeight="1" x14ac:dyDescent="0.25"/>
    <row r="112" ht="30.75" customHeight="1" x14ac:dyDescent="0.25"/>
    <row r="113" ht="30.75" customHeight="1" x14ac:dyDescent="0.25"/>
    <row r="114" ht="30.75" customHeight="1" x14ac:dyDescent="0.25"/>
    <row r="115" ht="30.75" customHeight="1" x14ac:dyDescent="0.25"/>
    <row r="116" ht="30.75" customHeight="1" x14ac:dyDescent="0.25"/>
    <row r="117" ht="30.75" customHeight="1" x14ac:dyDescent="0.25"/>
    <row r="118" ht="30.75" customHeight="1" x14ac:dyDescent="0.25"/>
    <row r="119" ht="30.75" customHeight="1" x14ac:dyDescent="0.25"/>
    <row r="120" ht="30.75" customHeight="1" x14ac:dyDescent="0.25"/>
    <row r="121" ht="30.75" customHeight="1" x14ac:dyDescent="0.25"/>
    <row r="122" ht="30.75" customHeight="1" x14ac:dyDescent="0.25"/>
    <row r="123" ht="30.75" customHeight="1" x14ac:dyDescent="0.25"/>
    <row r="124" ht="30.75" customHeight="1" x14ac:dyDescent="0.25"/>
    <row r="125" ht="30.75" customHeight="1" x14ac:dyDescent="0.25"/>
    <row r="126" ht="30.75" customHeight="1" x14ac:dyDescent="0.25"/>
    <row r="127" ht="30.75" customHeight="1" x14ac:dyDescent="0.25"/>
    <row r="128" ht="30.75" customHeight="1" x14ac:dyDescent="0.25"/>
    <row r="129" ht="30.75" customHeight="1" x14ac:dyDescent="0.25"/>
    <row r="130" ht="30.75" customHeight="1" x14ac:dyDescent="0.25"/>
    <row r="131" ht="30.75" customHeight="1" x14ac:dyDescent="0.25"/>
    <row r="132" ht="30.75" customHeight="1" x14ac:dyDescent="0.25"/>
    <row r="133" ht="30.75" customHeight="1" x14ac:dyDescent="0.25"/>
    <row r="134" ht="30.75" customHeight="1" x14ac:dyDescent="0.25"/>
    <row r="135" ht="30.75" customHeight="1" x14ac:dyDescent="0.25"/>
    <row r="136" ht="30.75" customHeight="1" x14ac:dyDescent="0.25"/>
    <row r="137" ht="30.75" customHeight="1" x14ac:dyDescent="0.25"/>
    <row r="138" ht="30.75" customHeight="1" x14ac:dyDescent="0.25"/>
    <row r="139" ht="30.75" customHeight="1" x14ac:dyDescent="0.25"/>
    <row r="140" ht="30.75" customHeight="1" x14ac:dyDescent="0.25"/>
    <row r="141" ht="30.75" customHeight="1" x14ac:dyDescent="0.25"/>
    <row r="142" ht="30.75" customHeight="1" x14ac:dyDescent="0.25"/>
    <row r="143" ht="30.75" customHeight="1" x14ac:dyDescent="0.25"/>
    <row r="144" ht="30.75" customHeight="1" x14ac:dyDescent="0.25"/>
    <row r="145" ht="30.75" customHeight="1" x14ac:dyDescent="0.25"/>
    <row r="146" ht="30.75" customHeight="1" x14ac:dyDescent="0.25"/>
    <row r="147" ht="30.75" customHeight="1" x14ac:dyDescent="0.25"/>
    <row r="148" ht="30.75" customHeight="1" x14ac:dyDescent="0.25"/>
    <row r="149" ht="30.75" customHeight="1" x14ac:dyDescent="0.25"/>
    <row r="150" ht="30.75" customHeight="1" x14ac:dyDescent="0.25"/>
    <row r="151" ht="30.75" customHeight="1" x14ac:dyDescent="0.25"/>
    <row r="155" ht="25.5" customHeight="1" x14ac:dyDescent="0.25"/>
    <row r="156" ht="22.5" customHeight="1" x14ac:dyDescent="0.25"/>
    <row r="157" ht="26.25" customHeight="1" x14ac:dyDescent="0.25"/>
    <row r="290" ht="17.25" customHeight="1" x14ac:dyDescent="0.25"/>
    <row r="291" ht="9.75" customHeight="1" x14ac:dyDescent="0.25"/>
    <row r="292" ht="21" hidden="1" customHeight="1" x14ac:dyDescent="0.25"/>
    <row r="293" ht="21" hidden="1" customHeight="1" x14ac:dyDescent="0.25"/>
    <row r="294" ht="21" hidden="1" customHeight="1" x14ac:dyDescent="0.25"/>
    <row r="295" ht="21" hidden="1" customHeight="1" x14ac:dyDescent="0.25"/>
    <row r="296" ht="21" hidden="1" customHeight="1" x14ac:dyDescent="0.25"/>
    <row r="297" ht="9.75" customHeight="1" x14ac:dyDescent="0.25"/>
    <row r="298" ht="21" hidden="1" customHeight="1" x14ac:dyDescent="0.25"/>
    <row r="299" ht="21" hidden="1" customHeight="1" x14ac:dyDescent="0.25"/>
    <row r="300" ht="21" hidden="1" customHeight="1" x14ac:dyDescent="0.25"/>
    <row r="301" ht="21" hidden="1" customHeight="1" x14ac:dyDescent="0.25"/>
    <row r="302" ht="21" hidden="1" customHeight="1" x14ac:dyDescent="0.25"/>
    <row r="303" ht="15" hidden="1" customHeight="1" x14ac:dyDescent="0.25"/>
    <row r="304" ht="21" hidden="1" customHeight="1" x14ac:dyDescent="0.25"/>
    <row r="305" ht="21" hidden="1" customHeight="1" x14ac:dyDescent="0.25"/>
    <row r="306" ht="21" hidden="1" customHeight="1" x14ac:dyDescent="0.25"/>
    <row r="307" ht="21" hidden="1" customHeight="1" x14ac:dyDescent="0.25"/>
    <row r="308" ht="21" hidden="1" customHeight="1" x14ac:dyDescent="0.25"/>
    <row r="309" ht="13.5" customHeight="1" x14ac:dyDescent="0.25"/>
    <row r="310" ht="12.75" customHeight="1" x14ac:dyDescent="0.25"/>
    <row r="311" ht="6.75" hidden="1" customHeight="1" x14ac:dyDescent="0.25"/>
    <row r="312" ht="7.5" hidden="1" customHeight="1" x14ac:dyDescent="0.25"/>
    <row r="313" ht="15" customHeight="1" x14ac:dyDescent="0.25"/>
    <row r="390" spans="2:43" x14ac:dyDescent="0.25">
      <c r="E390" s="3">
        <v>2</v>
      </c>
      <c r="F390" s="3">
        <v>3</v>
      </c>
      <c r="G390">
        <v>4</v>
      </c>
      <c r="H390">
        <v>5</v>
      </c>
      <c r="I390">
        <v>6</v>
      </c>
      <c r="J390">
        <v>7</v>
      </c>
      <c r="K390">
        <v>8</v>
      </c>
      <c r="L390">
        <v>9</v>
      </c>
      <c r="M390">
        <v>10</v>
      </c>
      <c r="N390">
        <v>11</v>
      </c>
      <c r="O390">
        <v>12</v>
      </c>
      <c r="P390">
        <v>13</v>
      </c>
      <c r="Q390">
        <v>14</v>
      </c>
      <c r="R390">
        <v>15</v>
      </c>
      <c r="S390">
        <v>16</v>
      </c>
      <c r="T390">
        <v>17</v>
      </c>
      <c r="U390">
        <v>18</v>
      </c>
      <c r="V390">
        <v>19</v>
      </c>
      <c r="W390">
        <v>20</v>
      </c>
      <c r="X390">
        <v>21</v>
      </c>
      <c r="Y390">
        <v>22</v>
      </c>
      <c r="Z390">
        <v>23</v>
      </c>
      <c r="AA390">
        <v>24</v>
      </c>
      <c r="AB390">
        <v>25</v>
      </c>
      <c r="AC390">
        <v>26</v>
      </c>
      <c r="AD390">
        <v>27</v>
      </c>
      <c r="AE390">
        <v>28</v>
      </c>
      <c r="AF390">
        <v>29</v>
      </c>
      <c r="AG390">
        <v>30</v>
      </c>
      <c r="AH390">
        <v>31</v>
      </c>
      <c r="AI390">
        <v>32</v>
      </c>
      <c r="AJ390">
        <v>33</v>
      </c>
      <c r="AK390">
        <v>34</v>
      </c>
      <c r="AL390">
        <v>35</v>
      </c>
      <c r="AM390">
        <v>36</v>
      </c>
      <c r="AN390">
        <v>37</v>
      </c>
      <c r="AO390">
        <v>38</v>
      </c>
      <c r="AP390">
        <v>39</v>
      </c>
      <c r="AQ390">
        <v>40</v>
      </c>
    </row>
    <row r="397" spans="2:43" x14ac:dyDescent="0.25">
      <c r="B397" t="s">
        <v>155</v>
      </c>
      <c r="C397" t="e">
        <f>LARGE(#REF!,COLUMN(A2))</f>
        <v>#REF!</v>
      </c>
    </row>
  </sheetData>
  <sheetProtection formatCells="0" formatColumns="0" formatRows="0"/>
  <protectedRanges>
    <protectedRange password="CF6E" sqref="A3:A19" name="Кирилл"/>
    <protectedRange password="CF6E" sqref="A20:A28" name="Кирилл_1"/>
    <protectedRange password="CF6E" sqref="A29:A39" name="Кирилл_2"/>
    <protectedRange password="CF6E" sqref="A40:A55" name="Кирилл_3"/>
    <protectedRange password="CF6E" sqref="A56:A69" name="Кирилл_4"/>
    <protectedRange password="CF6E" sqref="A70:A78" name="Кирилл_5"/>
    <protectedRange password="CF6E" sqref="A79:A85" name="Кирилл_6"/>
    <protectedRange password="CF6E" sqref="A86:A88" name="Кирилл_7"/>
    <protectedRange password="CF6E" sqref="A89:A91" name="Кирилл_8"/>
    <protectedRange password="CF6E" sqref="A92:A99" name="Кирилл_9"/>
    <protectedRange password="CF6E" sqref="A100:A110" name="Кирилл_10"/>
    <protectedRange password="CF6E" sqref="A112" name="Кирилл_11"/>
    <protectedRange password="CF6E" sqref="A113:A121" name="Кирилл_12"/>
    <protectedRange password="CF6E" sqref="A122:A127" name="Кирилл_13"/>
    <protectedRange password="CF6E" sqref="A128:A130" name="Кирилл_14"/>
    <protectedRange password="CF6E" sqref="A131:A132" name="Кирилл_15"/>
    <protectedRange password="CF6E" sqref="A133:A139" name="Кирилл_16"/>
    <protectedRange password="CF6E" sqref="A140:A146" name="Кирилл_17"/>
    <protectedRange password="CF6E" sqref="A147:A149" name="Кирилл_18"/>
    <protectedRange password="CF6E" sqref="A150" name="Кирилл_19"/>
  </protectedRanges>
  <pageMargins left="0.2" right="0.19685039370078741" top="0.19685039370078741" bottom="0.19685039370078741" header="0" footer="0"/>
  <pageSetup paperSize="9" scale="39" fitToHeight="0" orientation="landscape" r:id="rId1"/>
  <rowBreaks count="9" manualBreakCount="9">
    <brk id="27" max="41" man="1"/>
    <brk id="52" max="41" man="1"/>
    <brk id="77" max="41" man="1"/>
    <brk id="111" max="41" man="1"/>
    <brk id="136" max="41" man="1"/>
    <brk id="161" max="42" man="1"/>
    <brk id="186" max="42" man="1"/>
    <brk id="236" max="42" man="1"/>
    <brk id="315" max="4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0"/>
  <sheetViews>
    <sheetView zoomScale="85" zoomScaleNormal="85" workbookViewId="0">
      <selection sqref="A1:XFD1048576"/>
    </sheetView>
  </sheetViews>
  <sheetFormatPr defaultRowHeight="15" x14ac:dyDescent="0.25"/>
  <cols>
    <col min="1" max="1" width="14.7109375" customWidth="1"/>
  </cols>
  <sheetData>
    <row r="1" spans="1:1" x14ac:dyDescent="0.25">
      <c r="A1" t="s">
        <v>36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145</v>
      </c>
    </row>
    <row r="12" spans="1:1" x14ac:dyDescent="0.25">
      <c r="A12" t="s">
        <v>95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146</v>
      </c>
    </row>
  </sheetData>
  <sheetProtection password="B9EC" sheet="1" objects="1" scenarios="1" formatCells="0" formatColumns="0" formatRows="0"/>
  <protectedRanges>
    <protectedRange password="CF6E" sqref="A1:A71" name="карт2"/>
    <protectedRange algorithmName="SHA-512" hashValue="Dawa3eWoFTwPHOVDQdBr3FrV9iWy0CrJWwhw+o5SOe6KgO5hqXMYyaay9vfaSGrXLPmnS2mTsp01jo390FowUA==" saltValue="Ffb+kv3uQDTfjqQtMaI4kA==" spinCount="100000" sqref="A1 A22" name="Кирилл"/>
    <protectedRange algorithmName="SHA-512" hashValue="Dawa3eWoFTwPHOVDQdBr3FrV9iWy0CrJWwhw+o5SOe6KgO5hqXMYyaay9vfaSGrXLPmnS2mTsp01jo390FowUA==" saltValue="Ffb+kv3uQDTfjqQtMaI4kA==" spinCount="100000" sqref="A2:A3 A23:A24" name="Кирилл_1"/>
    <protectedRange algorithmName="SHA-512" hashValue="Dawa3eWoFTwPHOVDQdBr3FrV9iWy0CrJWwhw+o5SOe6KgO5hqXMYyaay9vfaSGrXLPmnS2mTsp01jo390FowUA==" saltValue="Ffb+kv3uQDTfjqQtMaI4kA==" spinCount="100000" sqref="A4:A5 A25:A26" name="Кирилл_2"/>
    <protectedRange algorithmName="SHA-512" hashValue="Dawa3eWoFTwPHOVDQdBr3FrV9iWy0CrJWwhw+o5SOe6KgO5hqXMYyaay9vfaSGrXLPmnS2mTsp01jo390FowUA==" saltValue="Ffb+kv3uQDTfjqQtMaI4kA==" spinCount="100000" sqref="A6:A7 A27:A28" name="Кирилл_3"/>
    <protectedRange algorithmName="SHA-512" hashValue="Dawa3eWoFTwPHOVDQdBr3FrV9iWy0CrJWwhw+o5SOe6KgO5hqXMYyaay9vfaSGrXLPmnS2mTsp01jo390FowUA==" saltValue="Ffb+kv3uQDTfjqQtMaI4kA==" spinCount="100000" sqref="A8:A10 A29:A31" name="Кирилл_4"/>
    <protectedRange algorithmName="SHA-512" hashValue="Dawa3eWoFTwPHOVDQdBr3FrV9iWy0CrJWwhw+o5SOe6KgO5hqXMYyaay9vfaSGrXLPmnS2mTsp01jo390FowUA==" saltValue="Ffb+kv3uQDTfjqQtMaI4kA==" spinCount="100000" sqref="A11:A16 A41:A42 A32:A37 A20:A21" name="Кирилл_5"/>
    <protectedRange algorithmName="SHA-512" hashValue="Dawa3eWoFTwPHOVDQdBr3FrV9iWy0CrJWwhw+o5SOe6KgO5hqXMYyaay9vfaSGrXLPmnS2mTsp01jo390FowUA==" saltValue="Ffb+kv3uQDTfjqQtMaI4kA==" spinCount="100000" sqref="A17:A19 A38:A40" name="Кирилл_6"/>
    <protectedRange sqref="A1:A74" name="КартОтборн"/>
  </protectedRange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125"/>
  <sheetViews>
    <sheetView zoomScale="85" zoomScaleNormal="85" workbookViewId="0">
      <selection sqref="A1:XFD1048576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18</v>
      </c>
    </row>
    <row r="8" spans="1:1" x14ac:dyDescent="0.25">
      <c r="A8" t="s">
        <v>19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6" spans="1:1" x14ac:dyDescent="0.25">
      <c r="A16" t="s">
        <v>27</v>
      </c>
    </row>
    <row r="17" spans="1:1" x14ac:dyDescent="0.25">
      <c r="A17" t="s">
        <v>28</v>
      </c>
    </row>
    <row r="18" spans="1:1" x14ac:dyDescent="0.25">
      <c r="A18" t="s">
        <v>29</v>
      </c>
    </row>
    <row r="19" spans="1:1" x14ac:dyDescent="0.25">
      <c r="A19" t="s">
        <v>30</v>
      </c>
    </row>
    <row r="20" spans="1:1" x14ac:dyDescent="0.25">
      <c r="A20" t="s">
        <v>31</v>
      </c>
    </row>
    <row r="21" spans="1:1" x14ac:dyDescent="0.25">
      <c r="A21" t="s">
        <v>32</v>
      </c>
    </row>
    <row r="22" spans="1:1" x14ac:dyDescent="0.25">
      <c r="A22" t="s">
        <v>33</v>
      </c>
    </row>
    <row r="23" spans="1:1" x14ac:dyDescent="0.25">
      <c r="A23" t="s">
        <v>34</v>
      </c>
    </row>
    <row r="24" spans="1:1" x14ac:dyDescent="0.25">
      <c r="A24" t="s">
        <v>35</v>
      </c>
    </row>
    <row r="25" spans="1:1" x14ac:dyDescent="0.25">
      <c r="A25" t="s">
        <v>37</v>
      </c>
    </row>
    <row r="26" spans="1:1" x14ac:dyDescent="0.25">
      <c r="A26" t="s">
        <v>38</v>
      </c>
    </row>
    <row r="27" spans="1:1" x14ac:dyDescent="0.25">
      <c r="A27" t="s">
        <v>109</v>
      </c>
    </row>
    <row r="28" spans="1:1" x14ac:dyDescent="0.25">
      <c r="A28" t="s">
        <v>39</v>
      </c>
    </row>
    <row r="29" spans="1:1" x14ac:dyDescent="0.25">
      <c r="A29" t="s">
        <v>40</v>
      </c>
    </row>
    <row r="30" spans="1:1" x14ac:dyDescent="0.25">
      <c r="A30" t="s">
        <v>41</v>
      </c>
    </row>
    <row r="31" spans="1:1" x14ac:dyDescent="0.25">
      <c r="A31" t="s">
        <v>43</v>
      </c>
    </row>
    <row r="32" spans="1:1" x14ac:dyDescent="0.25">
      <c r="A32" t="s">
        <v>45</v>
      </c>
    </row>
    <row r="33" spans="1:1" x14ac:dyDescent="0.25">
      <c r="A33" t="s">
        <v>46</v>
      </c>
    </row>
    <row r="34" spans="1:1" x14ac:dyDescent="0.25">
      <c r="A34" t="s">
        <v>47</v>
      </c>
    </row>
    <row r="35" spans="1:1" x14ac:dyDescent="0.25">
      <c r="A35" t="s">
        <v>110</v>
      </c>
    </row>
    <row r="36" spans="1:1" x14ac:dyDescent="0.25">
      <c r="A36" t="s">
        <v>48</v>
      </c>
    </row>
    <row r="38" spans="1:1" x14ac:dyDescent="0.25">
      <c r="A38" t="s">
        <v>50</v>
      </c>
    </row>
    <row r="39" spans="1:1" x14ac:dyDescent="0.25">
      <c r="A39" t="s">
        <v>51</v>
      </c>
    </row>
    <row r="40" spans="1:1" x14ac:dyDescent="0.25">
      <c r="A40" t="s">
        <v>54</v>
      </c>
    </row>
    <row r="41" spans="1:1" x14ac:dyDescent="0.25">
      <c r="A41" t="s">
        <v>53</v>
      </c>
    </row>
    <row r="42" spans="1:1" x14ac:dyDescent="0.25">
      <c r="A42" t="s">
        <v>55</v>
      </c>
    </row>
    <row r="43" spans="1:1" x14ac:dyDescent="0.25">
      <c r="A43" t="s">
        <v>58</v>
      </c>
    </row>
    <row r="44" spans="1:1" x14ac:dyDescent="0.25">
      <c r="A44" t="s">
        <v>52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70</v>
      </c>
    </row>
    <row r="55" spans="1:1" x14ac:dyDescent="0.25">
      <c r="A55" t="s">
        <v>71</v>
      </c>
    </row>
    <row r="56" spans="1:1" x14ac:dyDescent="0.25">
      <c r="A56" t="s">
        <v>72</v>
      </c>
    </row>
    <row r="57" spans="1:1" x14ac:dyDescent="0.25">
      <c r="A57" t="s">
        <v>75</v>
      </c>
    </row>
    <row r="58" spans="1:1" x14ac:dyDescent="0.25">
      <c r="A58" t="s">
        <v>76</v>
      </c>
    </row>
    <row r="59" spans="1:1" x14ac:dyDescent="0.25">
      <c r="A59" t="s">
        <v>77</v>
      </c>
    </row>
    <row r="60" spans="1:1" x14ac:dyDescent="0.25">
      <c r="A60" t="s">
        <v>78</v>
      </c>
    </row>
    <row r="61" spans="1:1" x14ac:dyDescent="0.25">
      <c r="A61" t="s">
        <v>79</v>
      </c>
    </row>
    <row r="62" spans="1:1" x14ac:dyDescent="0.25">
      <c r="A62" t="s">
        <v>80</v>
      </c>
    </row>
    <row r="63" spans="1:1" x14ac:dyDescent="0.25">
      <c r="A63" t="s">
        <v>81</v>
      </c>
    </row>
    <row r="64" spans="1:1" x14ac:dyDescent="0.25">
      <c r="A64" t="s">
        <v>82</v>
      </c>
    </row>
    <row r="65" spans="1:1" x14ac:dyDescent="0.25">
      <c r="A65" t="s">
        <v>83</v>
      </c>
    </row>
    <row r="66" spans="1:1" x14ac:dyDescent="0.25">
      <c r="A66" t="s">
        <v>87</v>
      </c>
    </row>
    <row r="67" spans="1:1" x14ac:dyDescent="0.25">
      <c r="A67" t="s">
        <v>85</v>
      </c>
    </row>
    <row r="68" spans="1:1" x14ac:dyDescent="0.25">
      <c r="A68" t="s">
        <v>99</v>
      </c>
    </row>
    <row r="69" spans="1:1" x14ac:dyDescent="0.25">
      <c r="A69" t="s">
        <v>86</v>
      </c>
    </row>
    <row r="70" spans="1:1" x14ac:dyDescent="0.25">
      <c r="A70" t="s">
        <v>89</v>
      </c>
    </row>
    <row r="71" spans="1:1" x14ac:dyDescent="0.25">
      <c r="A71" t="s">
        <v>90</v>
      </c>
    </row>
    <row r="72" spans="1:1" x14ac:dyDescent="0.25">
      <c r="A72" t="s">
        <v>91</v>
      </c>
    </row>
    <row r="73" spans="1:1" x14ac:dyDescent="0.25">
      <c r="A73" t="s">
        <v>92</v>
      </c>
    </row>
    <row r="74" spans="1:1" x14ac:dyDescent="0.25">
      <c r="A74" t="s">
        <v>93</v>
      </c>
    </row>
    <row r="75" spans="1:1" x14ac:dyDescent="0.25">
      <c r="A75" t="s">
        <v>94</v>
      </c>
    </row>
    <row r="77" spans="1:1" x14ac:dyDescent="0.25">
      <c r="A77" t="s">
        <v>88</v>
      </c>
    </row>
    <row r="78" spans="1:1" x14ac:dyDescent="0.25">
      <c r="A78" t="s">
        <v>100</v>
      </c>
    </row>
    <row r="79" spans="1:1" x14ac:dyDescent="0.25">
      <c r="A79" t="s">
        <v>101</v>
      </c>
    </row>
    <row r="80" spans="1:1" x14ac:dyDescent="0.25">
      <c r="A80" t="s">
        <v>102</v>
      </c>
    </row>
    <row r="81" spans="1:1" x14ac:dyDescent="0.25">
      <c r="A81" t="s">
        <v>103</v>
      </c>
    </row>
    <row r="82" spans="1:1" x14ac:dyDescent="0.25">
      <c r="A82" t="s">
        <v>104</v>
      </c>
    </row>
    <row r="83" spans="1:1" x14ac:dyDescent="0.25">
      <c r="A83" t="s">
        <v>105</v>
      </c>
    </row>
    <row r="84" spans="1:1" x14ac:dyDescent="0.25">
      <c r="A84" t="s">
        <v>106</v>
      </c>
    </row>
    <row r="85" spans="1:1" x14ac:dyDescent="0.25">
      <c r="A85" t="s">
        <v>107</v>
      </c>
    </row>
    <row r="86" spans="1:1" x14ac:dyDescent="0.25">
      <c r="A86" t="s">
        <v>108</v>
      </c>
    </row>
    <row r="87" spans="1:1" x14ac:dyDescent="0.25">
      <c r="A87" t="s">
        <v>151</v>
      </c>
    </row>
    <row r="88" spans="1:1" x14ac:dyDescent="0.25">
      <c r="A88" t="s">
        <v>42</v>
      </c>
    </row>
    <row r="89" spans="1:1" x14ac:dyDescent="0.25">
      <c r="A89" t="s">
        <v>44</v>
      </c>
    </row>
    <row r="90" spans="1:1" x14ac:dyDescent="0.25">
      <c r="A90" t="s">
        <v>111</v>
      </c>
    </row>
    <row r="91" spans="1:1" x14ac:dyDescent="0.25">
      <c r="A91" t="s">
        <v>112</v>
      </c>
    </row>
    <row r="92" spans="1:1" x14ac:dyDescent="0.25">
      <c r="A92" t="s">
        <v>113</v>
      </c>
    </row>
    <row r="93" spans="1:1" x14ac:dyDescent="0.25">
      <c r="A93" t="s">
        <v>114</v>
      </c>
    </row>
    <row r="94" spans="1:1" x14ac:dyDescent="0.25">
      <c r="A94" t="s">
        <v>115</v>
      </c>
    </row>
    <row r="95" spans="1:1" x14ac:dyDescent="0.25">
      <c r="A95" t="s">
        <v>116</v>
      </c>
    </row>
    <row r="96" spans="1:1" x14ac:dyDescent="0.25">
      <c r="A96" t="s">
        <v>117</v>
      </c>
    </row>
    <row r="97" spans="1:1" x14ac:dyDescent="0.25">
      <c r="A97" t="s">
        <v>118</v>
      </c>
    </row>
    <row r="98" spans="1:1" x14ac:dyDescent="0.25">
      <c r="A98" t="s">
        <v>119</v>
      </c>
    </row>
    <row r="99" spans="1:1" x14ac:dyDescent="0.25">
      <c r="A99" t="s">
        <v>125</v>
      </c>
    </row>
    <row r="100" spans="1:1" x14ac:dyDescent="0.25">
      <c r="A100" t="s">
        <v>126</v>
      </c>
    </row>
    <row r="101" spans="1:1" x14ac:dyDescent="0.25">
      <c r="A101" t="s">
        <v>127</v>
      </c>
    </row>
    <row r="102" spans="1:1" x14ac:dyDescent="0.25">
      <c r="A102" t="s">
        <v>128</v>
      </c>
    </row>
    <row r="103" spans="1:1" x14ac:dyDescent="0.25">
      <c r="A103" t="s">
        <v>129</v>
      </c>
    </row>
    <row r="104" spans="1:1" x14ac:dyDescent="0.25">
      <c r="A104" t="s">
        <v>130</v>
      </c>
    </row>
    <row r="105" spans="1:1" x14ac:dyDescent="0.25">
      <c r="A105" t="s">
        <v>131</v>
      </c>
    </row>
    <row r="106" spans="1:1" x14ac:dyDescent="0.25">
      <c r="A106" t="s">
        <v>122</v>
      </c>
    </row>
    <row r="107" spans="1:1" x14ac:dyDescent="0.25">
      <c r="A107" t="s">
        <v>123</v>
      </c>
    </row>
    <row r="108" spans="1:1" x14ac:dyDescent="0.25">
      <c r="A108" t="s">
        <v>124</v>
      </c>
    </row>
    <row r="109" spans="1:1" x14ac:dyDescent="0.25">
      <c r="A109" t="s">
        <v>141</v>
      </c>
    </row>
    <row r="110" spans="1:1" x14ac:dyDescent="0.25">
      <c r="A110" t="s">
        <v>142</v>
      </c>
    </row>
    <row r="111" spans="1:1" x14ac:dyDescent="0.25">
      <c r="A111" t="s">
        <v>143</v>
      </c>
    </row>
    <row r="112" spans="1:1" x14ac:dyDescent="0.25">
      <c r="A112" t="s">
        <v>69</v>
      </c>
    </row>
    <row r="113" spans="1:1" x14ac:dyDescent="0.25">
      <c r="A113" t="s">
        <v>144</v>
      </c>
    </row>
    <row r="114" spans="1:1" x14ac:dyDescent="0.25">
      <c r="A114" t="s">
        <v>84</v>
      </c>
    </row>
    <row r="115" spans="1:1" x14ac:dyDescent="0.25">
      <c r="A115" t="s">
        <v>73</v>
      </c>
    </row>
    <row r="116" spans="1:1" x14ac:dyDescent="0.25">
      <c r="A116" t="s">
        <v>74</v>
      </c>
    </row>
    <row r="117" spans="1:1" x14ac:dyDescent="0.25">
      <c r="A117" t="s">
        <v>59</v>
      </c>
    </row>
    <row r="118" spans="1:1" x14ac:dyDescent="0.25">
      <c r="A118" t="s">
        <v>98</v>
      </c>
    </row>
    <row r="119" spans="1:1" x14ac:dyDescent="0.25">
      <c r="A119" t="s">
        <v>135</v>
      </c>
    </row>
    <row r="120" spans="1:1" x14ac:dyDescent="0.25">
      <c r="A120" t="s">
        <v>136</v>
      </c>
    </row>
    <row r="121" spans="1:1" x14ac:dyDescent="0.25">
      <c r="A121" t="s">
        <v>137</v>
      </c>
    </row>
    <row r="122" spans="1:1" x14ac:dyDescent="0.25">
      <c r="A122" t="s">
        <v>138</v>
      </c>
    </row>
    <row r="123" spans="1:1" x14ac:dyDescent="0.25">
      <c r="A123" t="s">
        <v>139</v>
      </c>
    </row>
    <row r="124" spans="1:1" x14ac:dyDescent="0.25">
      <c r="A124" t="s">
        <v>140</v>
      </c>
    </row>
    <row r="125" spans="1:1" x14ac:dyDescent="0.25">
      <c r="A125" t="s">
        <v>49</v>
      </c>
    </row>
  </sheetData>
  <sheetProtection password="B9EC" sheet="1" objects="1" scenarios="1" formatCells="0" formatColumns="0" formatRows="0"/>
  <protectedRanges>
    <protectedRange password="CF6E" sqref="A1:A155" name="карт"/>
    <protectedRange algorithmName="SHA-512" hashValue="Dawa3eWoFTwPHOVDQdBr3FrV9iWy0CrJWwhw+o5SOe6KgO5hqXMYyaay9vfaSGrXLPmnS2mTsp01jo390FowUA==" saltValue="Ffb+kv3uQDTfjqQtMaI4kA==" spinCount="100000" sqref="A118" name="Кирилл_18"/>
    <protectedRange algorithmName="SHA-512" hashValue="Dawa3eWoFTwPHOVDQdBr3FrV9iWy0CrJWwhw+o5SOe6KgO5hqXMYyaay9vfaSGrXLPmnS2mTsp01jo390FowUA==" saltValue="Ffb+kv3uQDTfjqQtMaI4kA==" spinCount="100000" sqref="A114:A117" name="Кирилл_17"/>
    <protectedRange algorithmName="SHA-512" hashValue="Dawa3eWoFTwPHOVDQdBr3FrV9iWy0CrJWwhw+o5SOe6KgO5hqXMYyaay9vfaSGrXLPmnS2mTsp01jo390FowUA==" saltValue="Ffb+kv3uQDTfjqQtMaI4kA==" spinCount="100000" sqref="A113" name="Кирилл_16"/>
    <protectedRange algorithmName="SHA-512" hashValue="Dawa3eWoFTwPHOVDQdBr3FrV9iWy0CrJWwhw+o5SOe6KgO5hqXMYyaay9vfaSGrXLPmnS2mTsp01jo390FowUA==" saltValue="Ffb+kv3uQDTfjqQtMaI4kA==" spinCount="100000" sqref="A109:A112" name="Кирилл_15"/>
    <protectedRange algorithmName="SHA-512" hashValue="Dawa3eWoFTwPHOVDQdBr3FrV9iWy0CrJWwhw+o5SOe6KgO5hqXMYyaay9vfaSGrXLPmnS2mTsp01jo390FowUA==" saltValue="Ffb+kv3uQDTfjqQtMaI4kA==" spinCount="100000" sqref="A106:A108" name="Кирилл_14"/>
    <protectedRange algorithmName="SHA-512" hashValue="Dawa3eWoFTwPHOVDQdBr3FrV9iWy0CrJWwhw+o5SOe6KgO5hqXMYyaay9vfaSGrXLPmnS2mTsp01jo390FowUA==" saltValue="Ffb+kv3uQDTfjqQtMaI4kA==" spinCount="100000" sqref="A94:A105" name="Кирилл_13"/>
    <protectedRange algorithmName="SHA-512" hashValue="Dawa3eWoFTwPHOVDQdBr3FrV9iWy0CrJWwhw+o5SOe6KgO5hqXMYyaay9vfaSGrXLPmnS2mTsp01jo390FowUA==" saltValue="Ffb+kv3uQDTfjqQtMaI4kA==" spinCount="100000" sqref="A78:A93" name="Кирилл_11"/>
    <protectedRange algorithmName="SHA-512" hashValue="Dawa3eWoFTwPHOVDQdBr3FrV9iWy0CrJWwhw+o5SOe6KgO5hqXMYyaay9vfaSGrXLPmnS2mTsp01jo390FowUA==" saltValue="Ffb+kv3uQDTfjqQtMaI4kA==" spinCount="100000" sqref="A77" name="Кирилл_10"/>
    <protectedRange algorithmName="SHA-512" hashValue="Dawa3eWoFTwPHOVDQdBr3FrV9iWy0CrJWwhw+o5SOe6KgO5hqXMYyaay9vfaSGrXLPmnS2mTsp01jo390FowUA==" saltValue="Ffb+kv3uQDTfjqQtMaI4kA==" spinCount="100000" sqref="A66:A76" name="Кирилл_9"/>
    <protectedRange algorithmName="SHA-512" hashValue="Dawa3eWoFTwPHOVDQdBr3FrV9iWy0CrJWwhw+o5SOe6KgO5hqXMYyaay9vfaSGrXLPmnS2mTsp01jo390FowUA==" saltValue="Ffb+kv3uQDTfjqQtMaI4kA==" spinCount="100000" sqref="A50:A65" name="Кирилл_8"/>
    <protectedRange algorithmName="SHA-512" hashValue="Dawa3eWoFTwPHOVDQdBr3FrV9iWy0CrJWwhw+o5SOe6KgO5hqXMYyaay9vfaSGrXLPmnS2mTsp01jo390FowUA==" saltValue="Ffb+kv3uQDTfjqQtMaI4kA==" spinCount="100000" sqref="A43:A49" name="Кирилл_7"/>
    <protectedRange algorithmName="SHA-512" hashValue="Dawa3eWoFTwPHOVDQdBr3FrV9iWy0CrJWwhw+o5SOe6KgO5hqXMYyaay9vfaSGrXLPmnS2mTsp01jo390FowUA==" saltValue="Ffb+kv3uQDTfjqQtMaI4kA==" spinCount="100000" sqref="A36:A42" name="Кирилл_6"/>
    <protectedRange algorithmName="SHA-512" hashValue="Dawa3eWoFTwPHOVDQdBr3FrV9iWy0CrJWwhw+o5SOe6KgO5hqXMYyaay9vfaSGrXLPmnS2mTsp01jo390FowUA==" saltValue="Ffb+kv3uQDTfjqQtMaI4kA==" spinCount="100000" sqref="A27:A35" name="Кирилл_5"/>
    <protectedRange algorithmName="SHA-512" hashValue="Dawa3eWoFTwPHOVDQdBr3FrV9iWy0CrJWwhw+o5SOe6KgO5hqXMYyaay9vfaSGrXLPmnS2mTsp01jo390FowUA==" saltValue="Ffb+kv3uQDTfjqQtMaI4kA==" spinCount="100000" sqref="A26" name="Кирилл_4"/>
    <protectedRange algorithmName="SHA-512" hashValue="Dawa3eWoFTwPHOVDQdBr3FrV9iWy0CrJWwhw+o5SOe6KgO5hqXMYyaay9vfaSGrXLPmnS2mTsp01jo390FowUA==" saltValue="Ffb+kv3uQDTfjqQtMaI4kA==" spinCount="100000" sqref="A25" name="Кирилл_3"/>
    <protectedRange algorithmName="SHA-512" hashValue="Dawa3eWoFTwPHOVDQdBr3FrV9iWy0CrJWwhw+o5SOe6KgO5hqXMYyaay9vfaSGrXLPmnS2mTsp01jo390FowUA==" saltValue="Ffb+kv3uQDTfjqQtMaI4kA==" spinCount="100000" sqref="A19:A24" name="Кирилл_2"/>
    <protectedRange algorithmName="SHA-512" hashValue="Dawa3eWoFTwPHOVDQdBr3FrV9iWy0CrJWwhw+o5SOe6KgO5hqXMYyaay9vfaSGrXLPmnS2mTsp01jo390FowUA==" saltValue="Ffb+kv3uQDTfjqQtMaI4kA==" spinCount="100000" sqref="A18" name="Кирилл_1"/>
    <protectedRange algorithmName="SHA-512" hashValue="Dawa3eWoFTwPHOVDQdBr3FrV9iWy0CrJWwhw+o5SOe6KgO5hqXMYyaay9vfaSGrXLPmnS2mTsp01jo390FowUA==" saltValue="Ffb+kv3uQDTfjqQtMaI4kA==" spinCount="100000" sqref="A1:A17" name="Кирилл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заявки</vt:lpstr>
      <vt:lpstr>экспорт</vt:lpstr>
      <vt:lpstr>Картофель отборный</vt:lpstr>
      <vt:lpstr>КартОбыч</vt:lpstr>
      <vt:lpstr>экспорт!Заголовки_для_печати</vt:lpstr>
      <vt:lpstr>КартОбыч</vt:lpstr>
      <vt:lpstr>экспорт!Область_печати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ultra_mod</dc:creator>
  <cp:lastModifiedBy>user</cp:lastModifiedBy>
  <dcterms:created xsi:type="dcterms:W3CDTF">2014-02-13T16:27:13Z</dcterms:created>
  <dcterms:modified xsi:type="dcterms:W3CDTF">2014-02-13T20:34:51Z</dcterms:modified>
</cp:coreProperties>
</file>