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835" windowHeight="9975"/>
  </bookViews>
  <sheets>
    <sheet name="Общий реестр" sheetId="4" r:id="rId1"/>
    <sheet name="Лист3" sheetId="3" state="hidden" r:id="rId2"/>
    <sheet name="Лист2" sheetId="7" state="hidden" r:id="rId3"/>
  </sheets>
  <definedNames>
    <definedName name="_xlnm._FilterDatabase" localSheetId="0" hidden="1">'Общий реестр'!$B$3:$O$16</definedName>
    <definedName name="БАЗИС">Лист3!$A$2:$A$6</definedName>
    <definedName name="МОК">Лист3!$B$2:$B$6</definedName>
    <definedName name="Титул">Лист3!$C$2:$C$26</definedName>
  </definedNames>
  <calcPr calcId="144525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4" i="4"/>
  <c r="J1" i="4" l="1"/>
  <c r="G5" i="4"/>
  <c r="I5" i="4"/>
  <c r="J5" i="4"/>
  <c r="K5" i="4"/>
  <c r="L5" i="4"/>
  <c r="M5" i="4"/>
  <c r="O5" i="4"/>
  <c r="G6" i="4"/>
  <c r="I6" i="4"/>
  <c r="J6" i="4"/>
  <c r="K6" i="4"/>
  <c r="L6" i="4"/>
  <c r="M6" i="4"/>
  <c r="O6" i="4"/>
  <c r="G7" i="4"/>
  <c r="I7" i="4"/>
  <c r="J7" i="4"/>
  <c r="K7" i="4"/>
  <c r="L7" i="4"/>
  <c r="M7" i="4"/>
  <c r="O7" i="4"/>
  <c r="G8" i="4"/>
  <c r="I8" i="4"/>
  <c r="J8" i="4"/>
  <c r="K8" i="4"/>
  <c r="L8" i="4"/>
  <c r="M8" i="4"/>
  <c r="O8" i="4"/>
  <c r="G9" i="4"/>
  <c r="I9" i="4"/>
  <c r="J9" i="4"/>
  <c r="K9" i="4"/>
  <c r="L9" i="4"/>
  <c r="M9" i="4"/>
  <c r="O9" i="4"/>
  <c r="G10" i="4"/>
  <c r="I10" i="4"/>
  <c r="J10" i="4"/>
  <c r="K10" i="4"/>
  <c r="L10" i="4"/>
  <c r="M10" i="4"/>
  <c r="O10" i="4"/>
  <c r="G11" i="4"/>
  <c r="I11" i="4"/>
  <c r="J11" i="4"/>
  <c r="K11" i="4"/>
  <c r="L11" i="4"/>
  <c r="M11" i="4"/>
  <c r="O11" i="4"/>
  <c r="G12" i="4"/>
  <c r="I12" i="4"/>
  <c r="J12" i="4"/>
  <c r="K12" i="4"/>
  <c r="L12" i="4"/>
  <c r="M12" i="4"/>
  <c r="O12" i="4"/>
  <c r="G13" i="4"/>
  <c r="I13" i="4"/>
  <c r="J13" i="4"/>
  <c r="K13" i="4"/>
  <c r="L13" i="4"/>
  <c r="M13" i="4"/>
  <c r="O13" i="4"/>
  <c r="G14" i="4"/>
  <c r="I14" i="4"/>
  <c r="J14" i="4"/>
  <c r="K14" i="4"/>
  <c r="L14" i="4"/>
  <c r="M14" i="4"/>
  <c r="O14" i="4"/>
  <c r="G15" i="4"/>
  <c r="I15" i="4"/>
  <c r="J15" i="4"/>
  <c r="K15" i="4"/>
  <c r="L15" i="4"/>
  <c r="M15" i="4"/>
  <c r="O15" i="4"/>
  <c r="G16" i="4"/>
  <c r="I16" i="4"/>
  <c r="J16" i="4"/>
  <c r="K16" i="4"/>
  <c r="L16" i="4"/>
  <c r="M16" i="4"/>
  <c r="O16" i="4"/>
  <c r="O4" i="4"/>
  <c r="M4" i="4" l="1"/>
  <c r="G4" i="4" l="1"/>
  <c r="J4" i="4"/>
  <c r="L4" i="4"/>
  <c r="I4" i="4"/>
  <c r="K4" i="4"/>
</calcChain>
</file>

<file path=xl/comments1.xml><?xml version="1.0" encoding="utf-8"?>
<comments xmlns="http://schemas.openxmlformats.org/spreadsheetml/2006/main">
  <authors>
    <author>User</author>
  </authors>
  <commentLis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ВЫДЕЛИТЬ КРАСНЫМ Т.К. ЕСТЬ НОВЫЙ ЧЕРТЕЖ С НОВОЙ РЕВИЗИЕЙ, ПРИ ИСПРАВЛЕНИИ НА АННУЛИРОВАН ВЫДЕЛЕНИЕ СНЯТЬ
ПОИСК ИДЕТ ВНИЗ, Т.К. ИЩЕТ НОВЫЕ РЕВИЗИИ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ВЫДЕЛИТЬ Т.К. ЕСТЬ ТАКОЙ ЖЕ ЧЕРТЕЖ С РЕВ А, ПРИ ИСПРАВЛЕНИИ НА РЕВ В, ВЫДЕЛЕНИЕ СНЯТЬ
ПОИСК ИДЕТ ВВЕРХ ДОКУМЕНТА, Т.К. ИЩЕТ ПРЕДЫДУЩИЕ РЕВИЗИИ</t>
        </r>
      </text>
    </comment>
  </commentList>
</comments>
</file>

<file path=xl/sharedStrings.xml><?xml version="1.0" encoding="utf-8"?>
<sst xmlns="http://schemas.openxmlformats.org/spreadsheetml/2006/main" count="88" uniqueCount="60">
  <si>
    <t>Номер документа</t>
  </si>
  <si>
    <t>Den</t>
  </si>
  <si>
    <t>Area
Code</t>
  </si>
  <si>
    <t>Disc</t>
  </si>
  <si>
    <t>Doc
Type</t>
  </si>
  <si>
    <t>System
Code</t>
  </si>
  <si>
    <t>Sequential</t>
  </si>
  <si>
    <t>Rev</t>
  </si>
  <si>
    <t>Титул</t>
  </si>
  <si>
    <t>Название документа</t>
  </si>
  <si>
    <t>БАЗИС</t>
  </si>
  <si>
    <t>Выпущен</t>
  </si>
  <si>
    <t>МОК</t>
  </si>
  <si>
    <t xml:space="preserve">Статус </t>
  </si>
  <si>
    <t>Направлен</t>
  </si>
  <si>
    <t>Утвержден</t>
  </si>
  <si>
    <t>Получены комментарии</t>
  </si>
  <si>
    <t>В разработке</t>
  </si>
  <si>
    <t>КНС</t>
  </si>
  <si>
    <t>Ген план</t>
  </si>
  <si>
    <t>Пожарное депо</t>
  </si>
  <si>
    <t>Мастерская</t>
  </si>
  <si>
    <t>Здание операторов и охраны</t>
  </si>
  <si>
    <t>Здание очистки ловушек скребка</t>
  </si>
  <si>
    <t>Бытовой корпус</t>
  </si>
  <si>
    <t>Административное здание</t>
  </si>
  <si>
    <t>Очистные сооружения</t>
  </si>
  <si>
    <t>Емкость для слива стоков</t>
  </si>
  <si>
    <t>Склад газовых баллонов</t>
  </si>
  <si>
    <t>Рампа  кислородная</t>
  </si>
  <si>
    <t>Рампа  азотная</t>
  </si>
  <si>
    <t>Компрессорная</t>
  </si>
  <si>
    <t>Хранение контейнеров</t>
  </si>
  <si>
    <t>Парковка для автомобилей</t>
  </si>
  <si>
    <t>Стоянка № 2</t>
  </si>
  <si>
    <t>Хранение инструментов</t>
  </si>
  <si>
    <t>Стоянка № 1</t>
  </si>
  <si>
    <t>Резервуар воды для хоз. нужд</t>
  </si>
  <si>
    <t>Насосная станция</t>
  </si>
  <si>
    <t>Стоянка для грузовых машин</t>
  </si>
  <si>
    <t>Площадка ТБО</t>
  </si>
  <si>
    <t>Rus</t>
  </si>
  <si>
    <t xml:space="preserve">Eng </t>
  </si>
  <si>
    <t>Выкидная линия</t>
  </si>
  <si>
    <t>Не отправлен</t>
  </si>
  <si>
    <t>Корректировка МСС</t>
  </si>
  <si>
    <t>Корректировка МОК</t>
  </si>
  <si>
    <t>№№</t>
  </si>
  <si>
    <t>Рампа пропановая</t>
  </si>
  <si>
    <t>Аннулирован</t>
  </si>
  <si>
    <t>Объект</t>
  </si>
  <si>
    <t xml:space="preserve">Общий реестр чертежей на </t>
  </si>
  <si>
    <t>dsada</t>
  </si>
  <si>
    <t>A</t>
  </si>
  <si>
    <t>000-KZ-DUGEN-PRO-DWG-000-00001</t>
  </si>
  <si>
    <t>b</t>
  </si>
  <si>
    <t>000-KZ-DUGEN-GEN-DWG-000-00001</t>
  </si>
  <si>
    <t>000-KZ-DUGEN-GEN-DWG-000-00002</t>
  </si>
  <si>
    <t>ПОИСК ЗНАЧЕНИЙ НЕОБХОДИМО ПРОИЗВОДИТЬ ПО ВСЕМУ ДОКУМЕНТУ, Т.К. НОВЫЙ ЧЕРТЕЖ МОЖЕТ ПОСТУПИТЬ ЧЕРЕЗ МЕСЯЦ/НЕДЕЛЮ</t>
  </si>
  <si>
    <t>В ПЕРВУЮ ОЧЕРЕДЬ НЕОБХОДИМО ВНЕДРИТЬ ПОИСК РЕВИЗИЙ, СТАТУС НА ВТОРОМ МЕСТЕ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</si>
</sst>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sz val="8"/>
      <color theme="1"/>
      <name val="Trebuchet MS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rgb="FFFF0000"/>
      <name val="Trebuchet MS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0" fillId="4" borderId="0" xfId="0" applyFill="1"/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5" borderId="1" xfId="3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1" xfId="3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6" borderId="1" xfId="3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2" borderId="1" xfId="3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</cellXfs>
  <cellStyles count="32">
    <cellStyle name="Обычный" xfId="0" builtinId="0"/>
    <cellStyle name="Обычный 2" xfId="3"/>
    <cellStyle name="Обычный 3" xfId="2"/>
    <cellStyle name="Обычный 3 2" xfId="5"/>
    <cellStyle name="Обычный 3 2 2" xfId="9"/>
    <cellStyle name="Обычный 3 2 2 2" xfId="13"/>
    <cellStyle name="Обычный 3 2 2 2 2" xfId="21"/>
    <cellStyle name="Обычный 3 2 2 3" xfId="20"/>
    <cellStyle name="Обычный 3 2 3" xfId="12"/>
    <cellStyle name="Обычный 3 2 3 2" xfId="22"/>
    <cellStyle name="Обычный 3 2 4" xfId="19"/>
    <cellStyle name="Обычный 3 3" xfId="7"/>
    <cellStyle name="Обычный 3 3 2" xfId="14"/>
    <cellStyle name="Обычный 3 3 2 2" xfId="24"/>
    <cellStyle name="Обычный 3 3 3" xfId="23"/>
    <cellStyle name="Обычный 3 4" xfId="11"/>
    <cellStyle name="Обычный 3 4 2" xfId="25"/>
    <cellStyle name="Обычный 3 5" xfId="18"/>
    <cellStyle name="Обычный 4" xfId="4"/>
    <cellStyle name="Обычный 4 2" xfId="6"/>
    <cellStyle name="Обычный 4 3" xfId="8"/>
    <cellStyle name="Обычный 4 3 2" xfId="16"/>
    <cellStyle name="Обычный 4 3 2 2" xfId="28"/>
    <cellStyle name="Обычный 4 3 3" xfId="27"/>
    <cellStyle name="Обычный 4 4" xfId="15"/>
    <cellStyle name="Обычный 4 4 2" xfId="29"/>
    <cellStyle name="Обычный 4 5" xfId="26"/>
    <cellStyle name="Обычный 5" xfId="10"/>
    <cellStyle name="Обычный 5 2" xfId="17"/>
    <cellStyle name="Обычный 5 2 2" xfId="31"/>
    <cellStyle name="Обычный 5 3" xfId="30"/>
    <cellStyle name="Обычный 6" xfId="1"/>
  </cellStyles>
  <dxfs count="0"/>
  <tableStyles count="0" defaultTableStyle="TableStyleMedium2" defaultPivotStyle="PivotStyleLight16"/>
  <colors>
    <mruColors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O16"/>
  <sheetViews>
    <sheetView tabSelected="1" zoomScale="115" zoomScaleNormal="115" workbookViewId="0">
      <pane xSplit="6" ySplit="3" topLeftCell="L4" activePane="bottomRight" state="frozen"/>
      <selection pane="topRight" activeCell="F1" sqref="F1"/>
      <selection pane="bottomLeft" activeCell="A4" sqref="A4"/>
      <selection pane="bottomRight" activeCell="C19" sqref="C19"/>
    </sheetView>
  </sheetViews>
  <sheetFormatPr defaultRowHeight="13.5" x14ac:dyDescent="0.3"/>
  <cols>
    <col min="1" max="1" width="4.7109375" style="1" bestFit="1" customWidth="1"/>
    <col min="2" max="2" width="27.28515625" style="10" bestFit="1" customWidth="1"/>
    <col min="3" max="3" width="9.140625" style="15"/>
    <col min="4" max="4" width="42.140625" style="7" customWidth="1"/>
    <col min="5" max="5" width="42.140625" style="7" hidden="1" customWidth="1"/>
    <col min="6" max="6" width="23.42578125" style="10" bestFit="1" customWidth="1"/>
    <col min="7" max="13" width="9.140625" style="1"/>
    <col min="14" max="14" width="19.28515625" style="7" customWidth="1"/>
    <col min="15" max="15" width="19.28515625" style="1" customWidth="1"/>
    <col min="16" max="16384" width="9.140625" style="1"/>
  </cols>
  <sheetData>
    <row r="1" spans="1:15" ht="15.75" customHeight="1" x14ac:dyDescent="0.3">
      <c r="F1" s="19" t="s">
        <v>51</v>
      </c>
      <c r="G1" s="19"/>
      <c r="H1" s="19"/>
      <c r="I1" s="19"/>
      <c r="J1" s="4">
        <f ca="1">TODAY()</f>
        <v>41685</v>
      </c>
    </row>
    <row r="2" spans="1:15" s="3" customFormat="1" ht="15.75" customHeight="1" x14ac:dyDescent="0.25">
      <c r="A2" s="17" t="s">
        <v>47</v>
      </c>
      <c r="B2" s="22" t="s">
        <v>0</v>
      </c>
      <c r="C2" s="27" t="s">
        <v>7</v>
      </c>
      <c r="D2" s="20" t="s">
        <v>9</v>
      </c>
      <c r="E2" s="21"/>
      <c r="F2" s="25" t="s">
        <v>50</v>
      </c>
      <c r="G2" s="23" t="s">
        <v>1</v>
      </c>
      <c r="H2" s="28"/>
      <c r="I2" s="23" t="s">
        <v>2</v>
      </c>
      <c r="J2" s="23" t="s">
        <v>3</v>
      </c>
      <c r="K2" s="23" t="s">
        <v>4</v>
      </c>
      <c r="L2" s="23" t="s">
        <v>5</v>
      </c>
      <c r="M2" s="24" t="s">
        <v>6</v>
      </c>
      <c r="N2" s="20" t="s">
        <v>13</v>
      </c>
      <c r="O2" s="21"/>
    </row>
    <row r="3" spans="1:15" s="3" customFormat="1" ht="15" x14ac:dyDescent="0.25">
      <c r="A3" s="18"/>
      <c r="B3" s="22"/>
      <c r="C3" s="27"/>
      <c r="D3" s="11" t="s">
        <v>41</v>
      </c>
      <c r="E3" s="11" t="s">
        <v>42</v>
      </c>
      <c r="F3" s="26"/>
      <c r="G3" s="23"/>
      <c r="H3" s="29"/>
      <c r="I3" s="23"/>
      <c r="J3" s="23"/>
      <c r="K3" s="23"/>
      <c r="L3" s="23"/>
      <c r="M3" s="24"/>
      <c r="N3" s="8" t="s">
        <v>10</v>
      </c>
      <c r="O3" s="2" t="s">
        <v>12</v>
      </c>
    </row>
    <row r="4" spans="1:15" x14ac:dyDescent="0.3">
      <c r="A4" s="14">
        <v>1</v>
      </c>
      <c r="B4" s="12" t="s">
        <v>54</v>
      </c>
      <c r="C4" s="16" t="s">
        <v>53</v>
      </c>
      <c r="D4" s="9" t="s">
        <v>52</v>
      </c>
      <c r="E4" s="9"/>
      <c r="F4" s="12" t="s">
        <v>25</v>
      </c>
      <c r="G4" s="13" t="str">
        <f>MID(B4,1,3)</f>
        <v>000</v>
      </c>
      <c r="H4" s="13" t="str">
        <f>MID(B4,5,2)</f>
        <v>KZ</v>
      </c>
      <c r="I4" s="13" t="str">
        <f>MID(B4,8,5)</f>
        <v>DUGEN</v>
      </c>
      <c r="J4" s="13" t="str">
        <f>MID($B4,14,3)</f>
        <v>PRO</v>
      </c>
      <c r="K4" s="13" t="str">
        <f>MID($B4,18,3)</f>
        <v>DWG</v>
      </c>
      <c r="L4" s="13" t="str">
        <f>MID($B4,22,3)</f>
        <v>000</v>
      </c>
      <c r="M4" s="13" t="str">
        <f>MID($B4,26,5)</f>
        <v>00001</v>
      </c>
      <c r="N4" s="9" t="s">
        <v>49</v>
      </c>
      <c r="O4" s="14" t="e">
        <f>#REF!</f>
        <v>#REF!</v>
      </c>
    </row>
    <row r="5" spans="1:15" x14ac:dyDescent="0.3">
      <c r="A5" s="14">
        <v>2</v>
      </c>
      <c r="B5" s="12" t="s">
        <v>54</v>
      </c>
      <c r="C5" s="16" t="s">
        <v>55</v>
      </c>
      <c r="D5" s="9" t="s">
        <v>52</v>
      </c>
      <c r="E5" s="9"/>
      <c r="F5" s="12" t="s">
        <v>25</v>
      </c>
      <c r="G5" s="13" t="str">
        <f t="shared" ref="G5:G16" si="0">MID(B5,1,3)</f>
        <v>000</v>
      </c>
      <c r="H5" s="13" t="str">
        <f t="shared" ref="H5:H16" si="1">MID(B5,5,2)</f>
        <v>KZ</v>
      </c>
      <c r="I5" s="13" t="str">
        <f t="shared" ref="I5:I16" si="2">MID(B5,8,5)</f>
        <v>DUGEN</v>
      </c>
      <c r="J5" s="13" t="str">
        <f t="shared" ref="J5:J16" si="3">MID($B5,14,3)</f>
        <v>PRO</v>
      </c>
      <c r="K5" s="13" t="str">
        <f t="shared" ref="K5:K16" si="4">MID($B5,18,3)</f>
        <v>DWG</v>
      </c>
      <c r="L5" s="13" t="str">
        <f t="shared" ref="L5:L16" si="5">MID($B5,22,3)</f>
        <v>000</v>
      </c>
      <c r="M5" s="13" t="str">
        <f t="shared" ref="M5:M16" si="6">MID($B5,26,5)</f>
        <v>00001</v>
      </c>
      <c r="N5" s="31" t="s">
        <v>11</v>
      </c>
      <c r="O5" s="14" t="e">
        <f>#REF!</f>
        <v>#REF!</v>
      </c>
    </row>
    <row r="6" spans="1:15" x14ac:dyDescent="0.3">
      <c r="A6" s="14">
        <v>3</v>
      </c>
      <c r="B6" s="12" t="s">
        <v>54</v>
      </c>
      <c r="C6" s="32">
        <v>0</v>
      </c>
      <c r="D6" s="9" t="s">
        <v>52</v>
      </c>
      <c r="E6" s="9"/>
      <c r="F6" s="12" t="s">
        <v>25</v>
      </c>
      <c r="G6" s="13" t="str">
        <f t="shared" si="0"/>
        <v>000</v>
      </c>
      <c r="H6" s="13" t="str">
        <f t="shared" si="1"/>
        <v>KZ</v>
      </c>
      <c r="I6" s="13" t="str">
        <f t="shared" si="2"/>
        <v>DUGEN</v>
      </c>
      <c r="J6" s="13" t="str">
        <f t="shared" si="3"/>
        <v>PRO</v>
      </c>
      <c r="K6" s="13" t="str">
        <f t="shared" si="4"/>
        <v>DWG</v>
      </c>
      <c r="L6" s="13" t="str">
        <f t="shared" si="5"/>
        <v>000</v>
      </c>
      <c r="M6" s="13" t="str">
        <f t="shared" si="6"/>
        <v>00001</v>
      </c>
      <c r="N6" s="33" t="s">
        <v>11</v>
      </c>
      <c r="O6" s="14" t="e">
        <f>#REF!</f>
        <v>#REF!</v>
      </c>
    </row>
    <row r="7" spans="1:15" x14ac:dyDescent="0.3">
      <c r="A7" s="14">
        <v>4</v>
      </c>
      <c r="B7" s="12"/>
      <c r="C7" s="16"/>
      <c r="D7" s="9"/>
      <c r="E7" s="9"/>
      <c r="F7" s="12"/>
      <c r="G7" s="13" t="str">
        <f t="shared" si="0"/>
        <v/>
      </c>
      <c r="H7" s="13" t="str">
        <f t="shared" si="1"/>
        <v/>
      </c>
      <c r="I7" s="13" t="str">
        <f t="shared" si="2"/>
        <v/>
      </c>
      <c r="J7" s="13" t="str">
        <f t="shared" si="3"/>
        <v/>
      </c>
      <c r="K7" s="13" t="str">
        <f t="shared" si="4"/>
        <v/>
      </c>
      <c r="L7" s="13" t="str">
        <f t="shared" si="5"/>
        <v/>
      </c>
      <c r="M7" s="13" t="str">
        <f t="shared" si="6"/>
        <v/>
      </c>
      <c r="N7" s="9" t="s">
        <v>17</v>
      </c>
      <c r="O7" s="14" t="e">
        <f>#REF!</f>
        <v>#REF!</v>
      </c>
    </row>
    <row r="8" spans="1:15" x14ac:dyDescent="0.3">
      <c r="A8" s="14">
        <v>5</v>
      </c>
      <c r="B8" s="34" t="s">
        <v>56</v>
      </c>
      <c r="C8" s="16" t="s">
        <v>53</v>
      </c>
      <c r="D8" s="9"/>
      <c r="E8" s="9"/>
      <c r="F8" s="12"/>
      <c r="G8" s="13" t="str">
        <f t="shared" si="0"/>
        <v>000</v>
      </c>
      <c r="H8" s="13" t="str">
        <f t="shared" si="1"/>
        <v>KZ</v>
      </c>
      <c r="I8" s="13" t="str">
        <f t="shared" si="2"/>
        <v>DUGEN</v>
      </c>
      <c r="J8" s="13" t="str">
        <f t="shared" si="3"/>
        <v>GEN</v>
      </c>
      <c r="K8" s="13" t="str">
        <f t="shared" si="4"/>
        <v>DWG</v>
      </c>
      <c r="L8" s="13" t="str">
        <f t="shared" si="5"/>
        <v>000</v>
      </c>
      <c r="M8" s="13" t="str">
        <f t="shared" si="6"/>
        <v>00001</v>
      </c>
      <c r="N8" s="9" t="s">
        <v>17</v>
      </c>
      <c r="O8" s="14" t="e">
        <f>#REF!</f>
        <v>#REF!</v>
      </c>
    </row>
    <row r="9" spans="1:15" x14ac:dyDescent="0.3">
      <c r="A9" s="14">
        <v>6</v>
      </c>
      <c r="B9" s="12" t="s">
        <v>57</v>
      </c>
      <c r="C9" s="16" t="s">
        <v>53</v>
      </c>
      <c r="D9" s="9"/>
      <c r="E9" s="9"/>
      <c r="F9" s="12"/>
      <c r="G9" s="13" t="str">
        <f>MID(B9,1,3)</f>
        <v>000</v>
      </c>
      <c r="H9" s="13" t="str">
        <f>MID(B9,5,2)</f>
        <v>KZ</v>
      </c>
      <c r="I9" s="13" t="str">
        <f>MID(B9,8,5)</f>
        <v>DUGEN</v>
      </c>
      <c r="J9" s="13" t="str">
        <f>MID($B9,14,3)</f>
        <v>GEN</v>
      </c>
      <c r="K9" s="13" t="str">
        <f>MID($B9,18,3)</f>
        <v>DWG</v>
      </c>
      <c r="L9" s="13" t="str">
        <f>MID($B9,22,3)</f>
        <v>000</v>
      </c>
      <c r="M9" s="13" t="str">
        <f>MID($B9,26,5)</f>
        <v>00002</v>
      </c>
      <c r="N9" s="9" t="s">
        <v>17</v>
      </c>
      <c r="O9" s="14" t="e">
        <f>#REF!</f>
        <v>#REF!</v>
      </c>
    </row>
    <row r="10" spans="1:15" x14ac:dyDescent="0.3">
      <c r="A10" s="14">
        <v>7</v>
      </c>
      <c r="B10" s="34" t="s">
        <v>56</v>
      </c>
      <c r="C10" s="30" t="s">
        <v>53</v>
      </c>
      <c r="D10" s="9"/>
      <c r="E10" s="9"/>
      <c r="F10" s="12"/>
      <c r="G10" s="13" t="str">
        <f t="shared" si="0"/>
        <v>000</v>
      </c>
      <c r="H10" s="13" t="str">
        <f t="shared" si="1"/>
        <v>KZ</v>
      </c>
      <c r="I10" s="13" t="str">
        <f t="shared" si="2"/>
        <v>DUGEN</v>
      </c>
      <c r="J10" s="13" t="str">
        <f t="shared" si="3"/>
        <v>GEN</v>
      </c>
      <c r="K10" s="13" t="str">
        <f t="shared" si="4"/>
        <v>DWG</v>
      </c>
      <c r="L10" s="13" t="str">
        <f t="shared" si="5"/>
        <v>000</v>
      </c>
      <c r="M10" s="13" t="str">
        <f t="shared" si="6"/>
        <v>00001</v>
      </c>
      <c r="N10" s="9" t="s">
        <v>17</v>
      </c>
      <c r="O10" s="14" t="e">
        <f>#REF!</f>
        <v>#REF!</v>
      </c>
    </row>
    <row r="11" spans="1:15" x14ac:dyDescent="0.3">
      <c r="A11" s="14">
        <v>8</v>
      </c>
      <c r="B11" s="12" t="s">
        <v>56</v>
      </c>
      <c r="C11" s="16">
        <v>0</v>
      </c>
      <c r="D11" s="9"/>
      <c r="E11" s="9"/>
      <c r="F11" s="12"/>
      <c r="G11" s="13" t="str">
        <f>MID(B11,1,3)</f>
        <v>000</v>
      </c>
      <c r="H11" s="13" t="str">
        <f>MID(B11,5,2)</f>
        <v>KZ</v>
      </c>
      <c r="I11" s="13" t="str">
        <f>MID(B11,8,5)</f>
        <v>DUGEN</v>
      </c>
      <c r="J11" s="13" t="str">
        <f>MID($B11,14,3)</f>
        <v>GEN</v>
      </c>
      <c r="K11" s="13" t="str">
        <f>MID($B11,18,3)</f>
        <v>DWG</v>
      </c>
      <c r="L11" s="13" t="str">
        <f>MID($B11,22,3)</f>
        <v>000</v>
      </c>
      <c r="M11" s="13" t="str">
        <f>MID($B11,26,5)</f>
        <v>00001</v>
      </c>
      <c r="N11" s="9" t="s">
        <v>17</v>
      </c>
      <c r="O11" s="14" t="e">
        <f>#REF!</f>
        <v>#REF!</v>
      </c>
    </row>
    <row r="12" spans="1:15" x14ac:dyDescent="0.3">
      <c r="A12" s="14">
        <v>9</v>
      </c>
      <c r="B12" s="12"/>
      <c r="C12" s="16"/>
      <c r="D12" s="9"/>
      <c r="E12" s="9"/>
      <c r="F12" s="12"/>
      <c r="G12" s="13" t="str">
        <f t="shared" si="0"/>
        <v/>
      </c>
      <c r="H12" s="13" t="str">
        <f t="shared" si="1"/>
        <v/>
      </c>
      <c r="I12" s="13" t="str">
        <f t="shared" si="2"/>
        <v/>
      </c>
      <c r="J12" s="13" t="str">
        <f t="shared" si="3"/>
        <v/>
      </c>
      <c r="K12" s="13" t="str">
        <f t="shared" si="4"/>
        <v/>
      </c>
      <c r="L12" s="13" t="str">
        <f t="shared" si="5"/>
        <v/>
      </c>
      <c r="M12" s="13" t="str">
        <f t="shared" si="6"/>
        <v/>
      </c>
      <c r="N12" s="9" t="s">
        <v>17</v>
      </c>
      <c r="O12" s="14" t="e">
        <f>#REF!</f>
        <v>#REF!</v>
      </c>
    </row>
    <row r="13" spans="1:15" x14ac:dyDescent="0.3">
      <c r="A13" s="14">
        <v>10</v>
      </c>
      <c r="B13" s="12"/>
      <c r="C13" s="16"/>
      <c r="D13" s="9"/>
      <c r="E13" s="9"/>
      <c r="F13" s="12"/>
      <c r="G13" s="13" t="str">
        <f t="shared" si="0"/>
        <v/>
      </c>
      <c r="H13" s="13" t="str">
        <f t="shared" si="1"/>
        <v/>
      </c>
      <c r="I13" s="13" t="str">
        <f t="shared" si="2"/>
        <v/>
      </c>
      <c r="J13" s="13" t="str">
        <f t="shared" si="3"/>
        <v/>
      </c>
      <c r="K13" s="13" t="str">
        <f t="shared" si="4"/>
        <v/>
      </c>
      <c r="L13" s="13" t="str">
        <f t="shared" si="5"/>
        <v/>
      </c>
      <c r="M13" s="13" t="str">
        <f t="shared" si="6"/>
        <v/>
      </c>
      <c r="N13" s="9" t="s">
        <v>17</v>
      </c>
      <c r="O13" s="14" t="e">
        <f>#REF!</f>
        <v>#REF!</v>
      </c>
    </row>
    <row r="14" spans="1:15" x14ac:dyDescent="0.3">
      <c r="A14" s="14">
        <v>11</v>
      </c>
      <c r="B14" s="38" t="s">
        <v>58</v>
      </c>
      <c r="C14" s="39"/>
      <c r="D14" s="39"/>
      <c r="E14" s="39"/>
      <c r="F14" s="40"/>
      <c r="G14" s="13" t="str">
        <f t="shared" si="0"/>
        <v>ПОИ</v>
      </c>
      <c r="H14" s="13" t="str">
        <f t="shared" si="1"/>
        <v xml:space="preserve">К </v>
      </c>
      <c r="I14" s="13" t="str">
        <f t="shared" si="2"/>
        <v>НАЧЕН</v>
      </c>
      <c r="J14" s="13" t="str">
        <f t="shared" si="3"/>
        <v>Й Н</v>
      </c>
      <c r="K14" s="13" t="str">
        <f t="shared" si="4"/>
        <v>ОБХ</v>
      </c>
      <c r="L14" s="13" t="str">
        <f t="shared" si="5"/>
        <v>ДИМ</v>
      </c>
      <c r="M14" s="13" t="str">
        <f t="shared" si="6"/>
        <v xml:space="preserve"> ПРОИ</v>
      </c>
      <c r="N14" s="9" t="s">
        <v>17</v>
      </c>
      <c r="O14" s="14" t="e">
        <f>#REF!</f>
        <v>#REF!</v>
      </c>
    </row>
    <row r="15" spans="1:15" x14ac:dyDescent="0.3">
      <c r="A15" s="14">
        <v>12</v>
      </c>
      <c r="B15" s="35" t="s">
        <v>59</v>
      </c>
      <c r="C15" s="36"/>
      <c r="D15" s="36"/>
      <c r="E15" s="36"/>
      <c r="F15" s="37"/>
      <c r="G15" s="13" t="str">
        <f t="shared" si="0"/>
        <v>В П</v>
      </c>
      <c r="H15" s="13" t="str">
        <f t="shared" si="1"/>
        <v>РВ</v>
      </c>
      <c r="I15" s="13" t="str">
        <f t="shared" si="2"/>
        <v>Ю ОЧЕ</v>
      </c>
      <c r="J15" s="13" t="str">
        <f t="shared" si="3"/>
        <v>ЕДЬ</v>
      </c>
      <c r="K15" s="13" t="str">
        <f t="shared" si="4"/>
        <v>НЕО</v>
      </c>
      <c r="L15" s="13" t="str">
        <f t="shared" si="5"/>
        <v>ХОД</v>
      </c>
      <c r="M15" s="13" t="str">
        <f t="shared" si="6"/>
        <v>МО ВН</v>
      </c>
      <c r="N15" s="9" t="s">
        <v>17</v>
      </c>
      <c r="O15" s="14" t="e">
        <f>#REF!</f>
        <v>#REF!</v>
      </c>
    </row>
    <row r="16" spans="1:15" x14ac:dyDescent="0.3">
      <c r="A16" s="14">
        <v>13</v>
      </c>
      <c r="B16" s="12"/>
      <c r="C16" s="16"/>
      <c r="D16" s="9"/>
      <c r="E16" s="9"/>
      <c r="F16" s="12"/>
      <c r="G16" s="13" t="str">
        <f t="shared" si="0"/>
        <v/>
      </c>
      <c r="H16" s="13" t="str">
        <f t="shared" si="1"/>
        <v/>
      </c>
      <c r="I16" s="13" t="str">
        <f t="shared" si="2"/>
        <v/>
      </c>
      <c r="J16" s="13" t="str">
        <f t="shared" si="3"/>
        <v/>
      </c>
      <c r="K16" s="13" t="str">
        <f t="shared" si="4"/>
        <v/>
      </c>
      <c r="L16" s="13" t="str">
        <f t="shared" si="5"/>
        <v/>
      </c>
      <c r="M16" s="13" t="str">
        <f t="shared" si="6"/>
        <v/>
      </c>
      <c r="N16" s="9" t="s">
        <v>17</v>
      </c>
      <c r="O16" s="14" t="e">
        <f>#REF!</f>
        <v>#REF!</v>
      </c>
    </row>
  </sheetData>
  <autoFilter ref="B3:O16"/>
  <mergeCells count="16">
    <mergeCell ref="B14:F14"/>
    <mergeCell ref="B15:F15"/>
    <mergeCell ref="A2:A3"/>
    <mergeCell ref="F1:I1"/>
    <mergeCell ref="D2:E2"/>
    <mergeCell ref="N2:O2"/>
    <mergeCell ref="B2:B3"/>
    <mergeCell ref="G2:G3"/>
    <mergeCell ref="I2:I3"/>
    <mergeCell ref="J2:J3"/>
    <mergeCell ref="K2:K3"/>
    <mergeCell ref="L2:L3"/>
    <mergeCell ref="M2:M3"/>
    <mergeCell ref="F2:F3"/>
    <mergeCell ref="C2:C3"/>
    <mergeCell ref="H2:H3"/>
  </mergeCells>
  <dataValidations count="2">
    <dataValidation type="list" allowBlank="1" showInputMessage="1" showErrorMessage="1" sqref="N4:N16">
      <formula1>БАЗИС</formula1>
    </dataValidation>
    <dataValidation type="list" allowBlank="1" showInputMessage="1" showErrorMessage="1" sqref="F4:F13 F16">
      <formula1>Титул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4" sqref="E4"/>
    </sheetView>
  </sheetViews>
  <sheetFormatPr defaultRowHeight="15" x14ac:dyDescent="0.25"/>
  <cols>
    <col min="1" max="1" width="20" style="5" bestFit="1" customWidth="1"/>
    <col min="2" max="2" width="23.7109375" style="6" bestFit="1" customWidth="1"/>
    <col min="3" max="3" width="36.28515625" bestFit="1" customWidth="1"/>
    <col min="5" max="5" width="37.85546875" customWidth="1"/>
  </cols>
  <sheetData>
    <row r="1" spans="1:3" x14ac:dyDescent="0.25">
      <c r="A1" s="5" t="s">
        <v>10</v>
      </c>
      <c r="B1" s="6" t="s">
        <v>12</v>
      </c>
      <c r="C1" t="s">
        <v>8</v>
      </c>
    </row>
    <row r="2" spans="1:3" x14ac:dyDescent="0.25">
      <c r="A2" s="5" t="s">
        <v>11</v>
      </c>
      <c r="B2" s="6" t="s">
        <v>14</v>
      </c>
      <c r="C2" t="s">
        <v>25</v>
      </c>
    </row>
    <row r="3" spans="1:3" x14ac:dyDescent="0.25">
      <c r="A3" s="5" t="s">
        <v>45</v>
      </c>
      <c r="B3" s="6" t="s">
        <v>15</v>
      </c>
      <c r="C3" t="s">
        <v>24</v>
      </c>
    </row>
    <row r="4" spans="1:3" x14ac:dyDescent="0.25">
      <c r="A4" s="5" t="s">
        <v>46</v>
      </c>
      <c r="B4" s="6" t="s">
        <v>16</v>
      </c>
      <c r="C4" t="s">
        <v>43</v>
      </c>
    </row>
    <row r="5" spans="1:3" x14ac:dyDescent="0.25">
      <c r="A5" s="5" t="s">
        <v>17</v>
      </c>
      <c r="B5" s="6" t="s">
        <v>44</v>
      </c>
      <c r="C5" t="s">
        <v>19</v>
      </c>
    </row>
    <row r="6" spans="1:3" x14ac:dyDescent="0.25">
      <c r="A6" s="5" t="s">
        <v>49</v>
      </c>
      <c r="B6" s="6" t="s">
        <v>49</v>
      </c>
      <c r="C6" t="s">
        <v>27</v>
      </c>
    </row>
    <row r="7" spans="1:3" x14ac:dyDescent="0.25">
      <c r="C7" t="s">
        <v>22</v>
      </c>
    </row>
    <row r="8" spans="1:3" x14ac:dyDescent="0.25">
      <c r="C8" t="s">
        <v>23</v>
      </c>
    </row>
    <row r="9" spans="1:3" x14ac:dyDescent="0.25">
      <c r="C9" t="s">
        <v>18</v>
      </c>
    </row>
    <row r="10" spans="1:3" x14ac:dyDescent="0.25">
      <c r="C10" t="s">
        <v>31</v>
      </c>
    </row>
    <row r="11" spans="1:3" x14ac:dyDescent="0.25">
      <c r="C11" t="s">
        <v>21</v>
      </c>
    </row>
    <row r="12" spans="1:3" x14ac:dyDescent="0.25">
      <c r="C12" t="s">
        <v>38</v>
      </c>
    </row>
    <row r="13" spans="1:3" x14ac:dyDescent="0.25">
      <c r="C13" t="s">
        <v>26</v>
      </c>
    </row>
    <row r="14" spans="1:3" x14ac:dyDescent="0.25">
      <c r="C14" t="s">
        <v>40</v>
      </c>
    </row>
    <row r="15" spans="1:3" x14ac:dyDescent="0.25">
      <c r="C15" t="s">
        <v>20</v>
      </c>
    </row>
    <row r="16" spans="1:3" x14ac:dyDescent="0.25">
      <c r="C16" t="s">
        <v>33</v>
      </c>
    </row>
    <row r="17" spans="3:3" x14ac:dyDescent="0.25">
      <c r="C17" t="s">
        <v>30</v>
      </c>
    </row>
    <row r="18" spans="3:3" x14ac:dyDescent="0.25">
      <c r="C18" t="s">
        <v>29</v>
      </c>
    </row>
    <row r="19" spans="3:3" x14ac:dyDescent="0.25">
      <c r="C19" t="s">
        <v>48</v>
      </c>
    </row>
    <row r="20" spans="3:3" x14ac:dyDescent="0.25">
      <c r="C20" t="s">
        <v>37</v>
      </c>
    </row>
    <row r="21" spans="3:3" x14ac:dyDescent="0.25">
      <c r="C21" t="s">
        <v>36</v>
      </c>
    </row>
    <row r="22" spans="3:3" x14ac:dyDescent="0.25">
      <c r="C22" t="s">
        <v>34</v>
      </c>
    </row>
    <row r="23" spans="3:3" x14ac:dyDescent="0.25">
      <c r="C23" t="s">
        <v>39</v>
      </c>
    </row>
    <row r="24" spans="3:3" x14ac:dyDescent="0.25">
      <c r="C24" t="s">
        <v>28</v>
      </c>
    </row>
    <row r="25" spans="3:3" x14ac:dyDescent="0.25">
      <c r="C25" t="s">
        <v>32</v>
      </c>
    </row>
    <row r="26" spans="3:3" x14ac:dyDescent="0.25">
      <c r="C2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Общий реестр</vt:lpstr>
      <vt:lpstr>Лист3</vt:lpstr>
      <vt:lpstr>Лист2</vt:lpstr>
      <vt:lpstr>БАЗИС</vt:lpstr>
      <vt:lpstr>МОК</vt:lpstr>
      <vt:lpstr>Титул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2014-02-13T10:10:13Z</dcterms:created>
  <dcterms:modified xsi:type="dcterms:W3CDTF">2014-02-15T07:13:21Z</dcterms:modified>
</cp:coreProperties>
</file>