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IV кв. " sheetId="4" r:id="rId1"/>
    <sheet name="Лист1" sheetId="5" r:id="rId2"/>
    <sheet name="Календарь" sheetId="3" r:id="rId3"/>
  </sheets>
  <externalReferences>
    <externalReference r:id="rId4"/>
  </externalReferences>
  <definedNames>
    <definedName name="ДеньНедели">{1,2,3,4,5,6,7}</definedName>
    <definedName name="Календарь">НомерНедели*7+ДеньНедели+'[1]Лист1 (2)'!$A$1-WEEKDAY('[1]Лист1 (2)'!$A$1,2)</definedName>
    <definedName name="НомерНедели">{0;1;2;3;4;5}</definedName>
    <definedName name="_xlnm.Print_Area" localSheetId="0">'IV кв. '!$B$2:$AV$21</definedName>
    <definedName name="_xlnm.Print_Area" localSheetId="2">Календарь!$A$1:$Y$56</definedName>
  </definedNames>
  <calcPr calcId="152511"/>
</workbook>
</file>

<file path=xl/calcChain.xml><?xml version="1.0" encoding="utf-8"?>
<calcChain xmlns="http://schemas.openxmlformats.org/spreadsheetml/2006/main">
  <c r="C40" i="5" l="1"/>
  <c r="C37" i="5"/>
  <c r="D34" i="5"/>
  <c r="C34" i="5"/>
  <c r="C35" i="5" s="1"/>
  <c r="C32" i="5"/>
  <c r="D31" i="5"/>
  <c r="C31" i="5"/>
  <c r="C29" i="5"/>
  <c r="D28" i="5"/>
  <c r="C28" i="5"/>
  <c r="C26" i="5"/>
  <c r="D25" i="5"/>
  <c r="C25" i="5"/>
  <c r="C23" i="5"/>
  <c r="D22" i="5"/>
  <c r="C22" i="5"/>
  <c r="C20" i="5"/>
  <c r="D19" i="5"/>
  <c r="C19" i="5"/>
  <c r="C17" i="5"/>
  <c r="D16" i="5"/>
  <c r="C16" i="5"/>
  <c r="C14" i="5"/>
  <c r="D13" i="5"/>
  <c r="C13" i="5"/>
  <c r="C11" i="5"/>
  <c r="D10" i="5"/>
  <c r="C10" i="5"/>
  <c r="C8" i="5"/>
  <c r="D7" i="5"/>
  <c r="C7" i="5"/>
  <c r="D8" i="5" l="1"/>
  <c r="E7" i="5"/>
  <c r="D11" i="5"/>
  <c r="E10" i="5"/>
  <c r="D14" i="5"/>
  <c r="E13" i="5"/>
  <c r="D17" i="5"/>
  <c r="E16" i="5"/>
  <c r="D20" i="5"/>
  <c r="E19" i="5"/>
  <c r="C38" i="5"/>
  <c r="D37" i="5"/>
  <c r="D23" i="5"/>
  <c r="E22" i="5"/>
  <c r="D26" i="5"/>
  <c r="E25" i="5"/>
  <c r="D29" i="5"/>
  <c r="E28" i="5"/>
  <c r="D32" i="5"/>
  <c r="E31" i="5"/>
  <c r="D35" i="5"/>
  <c r="E34" i="5"/>
  <c r="C41" i="5"/>
  <c r="D40" i="5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E50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E3" i="4"/>
  <c r="D41" i="5" l="1"/>
  <c r="E40" i="5"/>
  <c r="E35" i="5"/>
  <c r="F34" i="5"/>
  <c r="E32" i="5"/>
  <c r="F31" i="5"/>
  <c r="E29" i="5"/>
  <c r="F28" i="5"/>
  <c r="E26" i="5"/>
  <c r="F25" i="5"/>
  <c r="E23" i="5"/>
  <c r="F22" i="5"/>
  <c r="E37" i="5"/>
  <c r="D38" i="5"/>
  <c r="E20" i="5"/>
  <c r="F19" i="5"/>
  <c r="E17" i="5"/>
  <c r="F16" i="5"/>
  <c r="E14" i="5"/>
  <c r="F13" i="5"/>
  <c r="E11" i="5"/>
  <c r="F10" i="5"/>
  <c r="E8" i="5"/>
  <c r="F7" i="5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E26" i="4"/>
  <c r="F25" i="4"/>
  <c r="F8" i="5" l="1"/>
  <c r="G7" i="5"/>
  <c r="F11" i="5"/>
  <c r="G10" i="5"/>
  <c r="F14" i="5"/>
  <c r="G13" i="5"/>
  <c r="F17" i="5"/>
  <c r="G16" i="5"/>
  <c r="F20" i="5"/>
  <c r="G19" i="5"/>
  <c r="F23" i="5"/>
  <c r="G22" i="5"/>
  <c r="F26" i="5"/>
  <c r="G25" i="5"/>
  <c r="F29" i="5"/>
  <c r="G28" i="5"/>
  <c r="F32" i="5"/>
  <c r="G31" i="5"/>
  <c r="G34" i="5"/>
  <c r="F35" i="5"/>
  <c r="E41" i="5"/>
  <c r="F40" i="5"/>
  <c r="E38" i="5"/>
  <c r="F37" i="5"/>
  <c r="D44" i="4"/>
  <c r="D45" i="4" s="1"/>
  <c r="AO44" i="4"/>
  <c r="F38" i="5" l="1"/>
  <c r="G37" i="5"/>
  <c r="G40" i="5"/>
  <c r="F41" i="5"/>
  <c r="H31" i="5"/>
  <c r="G32" i="5"/>
  <c r="H28" i="5"/>
  <c r="G29" i="5"/>
  <c r="H25" i="5"/>
  <c r="G26" i="5"/>
  <c r="H22" i="5"/>
  <c r="G23" i="5"/>
  <c r="G20" i="5"/>
  <c r="H19" i="5"/>
  <c r="H16" i="5"/>
  <c r="G17" i="5"/>
  <c r="H13" i="5"/>
  <c r="G14" i="5"/>
  <c r="H10" i="5"/>
  <c r="G11" i="5"/>
  <c r="H7" i="5"/>
  <c r="G8" i="5"/>
  <c r="G35" i="5"/>
  <c r="H34" i="5"/>
  <c r="F2" i="4"/>
  <c r="G25" i="4"/>
  <c r="H25" i="4" s="1"/>
  <c r="I25" i="4" s="1"/>
  <c r="J25" i="4" s="1"/>
  <c r="K25" i="4" s="1"/>
  <c r="L25" i="4" s="1"/>
  <c r="M25" i="4" s="1"/>
  <c r="N25" i="4" s="1"/>
  <c r="O25" i="4" s="1"/>
  <c r="P25" i="4" s="1"/>
  <c r="Q25" i="4" s="1"/>
  <c r="R25" i="4" s="1"/>
  <c r="S25" i="4" s="1"/>
  <c r="T25" i="4" s="1"/>
  <c r="U25" i="4" s="1"/>
  <c r="V25" i="4" s="1"/>
  <c r="W25" i="4" s="1"/>
  <c r="X25" i="4" s="1"/>
  <c r="Y25" i="4" s="1"/>
  <c r="Z25" i="4" s="1"/>
  <c r="AA25" i="4" s="1"/>
  <c r="AB25" i="4" s="1"/>
  <c r="AC25" i="4" s="1"/>
  <c r="AD25" i="4" s="1"/>
  <c r="AE25" i="4" s="1"/>
  <c r="AF25" i="4" s="1"/>
  <c r="AG25" i="4" s="1"/>
  <c r="AH25" i="4" s="1"/>
  <c r="AI25" i="4" s="1"/>
  <c r="F49" i="4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Q49" i="4" s="1"/>
  <c r="R49" i="4" s="1"/>
  <c r="S49" i="4" s="1"/>
  <c r="T49" i="4" s="1"/>
  <c r="U49" i="4" s="1"/>
  <c r="V49" i="4" s="1"/>
  <c r="W49" i="4" s="1"/>
  <c r="X49" i="4" s="1"/>
  <c r="Y49" i="4" s="1"/>
  <c r="Z49" i="4" s="1"/>
  <c r="AA49" i="4" s="1"/>
  <c r="AB49" i="4" s="1"/>
  <c r="AC49" i="4" s="1"/>
  <c r="AD49" i="4" s="1"/>
  <c r="AE49" i="4" s="1"/>
  <c r="AF49" i="4" s="1"/>
  <c r="AG49" i="4" s="1"/>
  <c r="AH49" i="4" s="1"/>
  <c r="AI49" i="4" s="1"/>
  <c r="H35" i="5" l="1"/>
  <c r="I34" i="5"/>
  <c r="H20" i="5"/>
  <c r="I19" i="5"/>
  <c r="G38" i="5"/>
  <c r="H37" i="5"/>
  <c r="H8" i="5"/>
  <c r="I7" i="5"/>
  <c r="H11" i="5"/>
  <c r="I10" i="5"/>
  <c r="H14" i="5"/>
  <c r="I13" i="5"/>
  <c r="H17" i="5"/>
  <c r="I16" i="5"/>
  <c r="H23" i="5"/>
  <c r="I22" i="5"/>
  <c r="H26" i="5"/>
  <c r="I25" i="5"/>
  <c r="H29" i="5"/>
  <c r="I28" i="5"/>
  <c r="H32" i="5"/>
  <c r="I31" i="5"/>
  <c r="G41" i="5"/>
  <c r="H40" i="5"/>
  <c r="G2" i="4"/>
  <c r="AK52" i="4"/>
  <c r="AK53" i="4"/>
  <c r="AK54" i="4"/>
  <c r="AK55" i="4"/>
  <c r="AK56" i="4"/>
  <c r="AK57" i="4"/>
  <c r="AK58" i="4"/>
  <c r="AK59" i="4"/>
  <c r="AK60" i="4"/>
  <c r="AK61" i="4"/>
  <c r="AK62" i="4"/>
  <c r="AK63" i="4"/>
  <c r="AK64" i="4"/>
  <c r="AK51" i="4"/>
  <c r="H41" i="5" l="1"/>
  <c r="I40" i="5"/>
  <c r="I32" i="5"/>
  <c r="J31" i="5"/>
  <c r="I29" i="5"/>
  <c r="J28" i="5"/>
  <c r="I26" i="5"/>
  <c r="J25" i="5"/>
  <c r="I23" i="5"/>
  <c r="J22" i="5"/>
  <c r="I17" i="5"/>
  <c r="J16" i="5"/>
  <c r="I14" i="5"/>
  <c r="J13" i="5"/>
  <c r="I11" i="5"/>
  <c r="J10" i="5"/>
  <c r="I8" i="5"/>
  <c r="J7" i="5"/>
  <c r="I37" i="5"/>
  <c r="H38" i="5"/>
  <c r="I20" i="5"/>
  <c r="J19" i="5"/>
  <c r="I35" i="5"/>
  <c r="J34" i="5"/>
  <c r="H2" i="4"/>
  <c r="AP5" i="4"/>
  <c r="AP6" i="4"/>
  <c r="AP7" i="4"/>
  <c r="AP8" i="4"/>
  <c r="AP9" i="4"/>
  <c r="AP10" i="4"/>
  <c r="AP11" i="4"/>
  <c r="AP12" i="4"/>
  <c r="AP13" i="4"/>
  <c r="AP14" i="4"/>
  <c r="AP15" i="4"/>
  <c r="AP16" i="4"/>
  <c r="AP4" i="4"/>
  <c r="AK28" i="4"/>
  <c r="AK29" i="4"/>
  <c r="AK30" i="4"/>
  <c r="AK31" i="4"/>
  <c r="AK32" i="4"/>
  <c r="AK33" i="4"/>
  <c r="AK34" i="4"/>
  <c r="AK35" i="4"/>
  <c r="AK36" i="4"/>
  <c r="AK37" i="4"/>
  <c r="AK38" i="4"/>
  <c r="AK39" i="4"/>
  <c r="AK27" i="4"/>
  <c r="AK5" i="4"/>
  <c r="AK6" i="4"/>
  <c r="AK7" i="4"/>
  <c r="AK8" i="4"/>
  <c r="AK9" i="4"/>
  <c r="AK10" i="4"/>
  <c r="AK11" i="4"/>
  <c r="AK12" i="4"/>
  <c r="AK13" i="4"/>
  <c r="AK14" i="4"/>
  <c r="AK15" i="4"/>
  <c r="AK16" i="4"/>
  <c r="AK4" i="4"/>
  <c r="AP64" i="4"/>
  <c r="AP63" i="4"/>
  <c r="AP62" i="4"/>
  <c r="AP61" i="4"/>
  <c r="AP60" i="4"/>
  <c r="AP59" i="4"/>
  <c r="AP58" i="4"/>
  <c r="AP57" i="4"/>
  <c r="AP56" i="4"/>
  <c r="AP55" i="4"/>
  <c r="AP54" i="4"/>
  <c r="AP53" i="4"/>
  <c r="AP52" i="4"/>
  <c r="AP40" i="4"/>
  <c r="AO40" i="4"/>
  <c r="AP39" i="4"/>
  <c r="AP38" i="4"/>
  <c r="AP37" i="4"/>
  <c r="AP36" i="4"/>
  <c r="AP35" i="4"/>
  <c r="AP34" i="4"/>
  <c r="AP33" i="4"/>
  <c r="AP32" i="4"/>
  <c r="AP31" i="4"/>
  <c r="AP30" i="4"/>
  <c r="AP29" i="4"/>
  <c r="AP28" i="4"/>
  <c r="AP27" i="4"/>
  <c r="AP17" i="4"/>
  <c r="K34" i="5" l="1"/>
  <c r="J35" i="5"/>
  <c r="J20" i="5"/>
  <c r="K19" i="5"/>
  <c r="J8" i="5"/>
  <c r="K7" i="5"/>
  <c r="J11" i="5"/>
  <c r="K10" i="5"/>
  <c r="J14" i="5"/>
  <c r="K13" i="5"/>
  <c r="J17" i="5"/>
  <c r="K16" i="5"/>
  <c r="J23" i="5"/>
  <c r="K22" i="5"/>
  <c r="J26" i="5"/>
  <c r="K25" i="5"/>
  <c r="J29" i="5"/>
  <c r="K28" i="5"/>
  <c r="J32" i="5"/>
  <c r="K31" i="5"/>
  <c r="I41" i="5"/>
  <c r="J40" i="5"/>
  <c r="I38" i="5"/>
  <c r="J37" i="5"/>
  <c r="I2" i="4"/>
  <c r="J38" i="5" l="1"/>
  <c r="K37" i="5"/>
  <c r="K40" i="5"/>
  <c r="J41" i="5"/>
  <c r="L31" i="5"/>
  <c r="K32" i="5"/>
  <c r="L28" i="5"/>
  <c r="K29" i="5"/>
  <c r="L25" i="5"/>
  <c r="K26" i="5"/>
  <c r="L22" i="5"/>
  <c r="K23" i="5"/>
  <c r="L16" i="5"/>
  <c r="K17" i="5"/>
  <c r="L13" i="5"/>
  <c r="K14" i="5"/>
  <c r="L10" i="5"/>
  <c r="K11" i="5"/>
  <c r="L7" i="5"/>
  <c r="K8" i="5"/>
  <c r="K20" i="5"/>
  <c r="L19" i="5"/>
  <c r="K35" i="5"/>
  <c r="L34" i="5"/>
  <c r="J2" i="4"/>
  <c r="N42" i="3"/>
  <c r="O42" i="3" s="1"/>
  <c r="P42" i="3" s="1"/>
  <c r="Q42" i="3" s="1"/>
  <c r="I42" i="3"/>
  <c r="J42" i="3" s="1"/>
  <c r="K42" i="3" s="1"/>
  <c r="D42" i="3"/>
  <c r="E42" i="3" s="1"/>
  <c r="F42" i="3" s="1"/>
  <c r="O41" i="3"/>
  <c r="P41" i="3" s="1"/>
  <c r="Q41" i="3" s="1"/>
  <c r="I41" i="3"/>
  <c r="J41" i="3" s="1"/>
  <c r="K41" i="3" s="1"/>
  <c r="L41" i="3" s="1"/>
  <c r="D41" i="3"/>
  <c r="E41" i="3" s="1"/>
  <c r="F41" i="3" s="1"/>
  <c r="O40" i="3"/>
  <c r="P40" i="3" s="1"/>
  <c r="Q40" i="3" s="1"/>
  <c r="J40" i="3"/>
  <c r="K40" i="3" s="1"/>
  <c r="L40" i="3" s="1"/>
  <c r="D40" i="3"/>
  <c r="E40" i="3" s="1"/>
  <c r="F40" i="3" s="1"/>
  <c r="O39" i="3"/>
  <c r="P39" i="3" s="1"/>
  <c r="Q39" i="3" s="1"/>
  <c r="J39" i="3"/>
  <c r="K39" i="3" s="1"/>
  <c r="L39" i="3" s="1"/>
  <c r="D39" i="3"/>
  <c r="E39" i="3" s="1"/>
  <c r="F39" i="3" s="1"/>
  <c r="G39" i="3" s="1"/>
  <c r="V38" i="3"/>
  <c r="U38" i="3"/>
  <c r="O38" i="3"/>
  <c r="P38" i="3" s="1"/>
  <c r="Q38" i="3" s="1"/>
  <c r="J38" i="3"/>
  <c r="K38" i="3" s="1"/>
  <c r="L38" i="3" s="1"/>
  <c r="D38" i="3"/>
  <c r="E38" i="3" s="1"/>
  <c r="F38" i="3" s="1"/>
  <c r="G38" i="3" s="1"/>
  <c r="X37" i="3"/>
  <c r="W37" i="3"/>
  <c r="O37" i="3"/>
  <c r="P37" i="3" s="1"/>
  <c r="Q37" i="3" s="1"/>
  <c r="J37" i="3"/>
  <c r="K37" i="3" s="1"/>
  <c r="L37" i="3" s="1"/>
  <c r="D37" i="3"/>
  <c r="E37" i="3" s="1"/>
  <c r="F37" i="3" s="1"/>
  <c r="G37" i="3" s="1"/>
  <c r="X36" i="3"/>
  <c r="W36" i="3"/>
  <c r="O36" i="3"/>
  <c r="P36" i="3" s="1"/>
  <c r="Q36" i="3" s="1"/>
  <c r="R36" i="3" s="1"/>
  <c r="K36" i="3"/>
  <c r="L36" i="3" s="1"/>
  <c r="J36" i="3"/>
  <c r="E36" i="3"/>
  <c r="F36" i="3" s="1"/>
  <c r="G36" i="3" s="1"/>
  <c r="X35" i="3"/>
  <c r="W35" i="3"/>
  <c r="W38" i="3" s="1"/>
  <c r="V34" i="3"/>
  <c r="V39" i="3" s="1"/>
  <c r="U34" i="3"/>
  <c r="U39" i="3" s="1"/>
  <c r="X33" i="3"/>
  <c r="W33" i="3"/>
  <c r="X32" i="3"/>
  <c r="W32" i="3"/>
  <c r="N32" i="3"/>
  <c r="O32" i="3" s="1"/>
  <c r="P32" i="3" s="1"/>
  <c r="Q32" i="3" s="1"/>
  <c r="I32" i="3"/>
  <c r="J32" i="3" s="1"/>
  <c r="K32" i="3" s="1"/>
  <c r="D32" i="3"/>
  <c r="E32" i="3" s="1"/>
  <c r="F32" i="3" s="1"/>
  <c r="X31" i="3"/>
  <c r="X34" i="3" s="1"/>
  <c r="W31" i="3"/>
  <c r="W34" i="3" s="1"/>
  <c r="W39" i="3" s="1"/>
  <c r="O31" i="3"/>
  <c r="P31" i="3" s="1"/>
  <c r="Q31" i="3" s="1"/>
  <c r="J31" i="3"/>
  <c r="K31" i="3" s="1"/>
  <c r="L31" i="3" s="1"/>
  <c r="I31" i="3"/>
  <c r="D31" i="3"/>
  <c r="E31" i="3" s="1"/>
  <c r="F31" i="3" s="1"/>
  <c r="O30" i="3"/>
  <c r="P30" i="3" s="1"/>
  <c r="Q30" i="3" s="1"/>
  <c r="I30" i="3"/>
  <c r="J30" i="3" s="1"/>
  <c r="K30" i="3" s="1"/>
  <c r="L30" i="3" s="1"/>
  <c r="D30" i="3"/>
  <c r="E30" i="3" s="1"/>
  <c r="F30" i="3" s="1"/>
  <c r="V29" i="3"/>
  <c r="U29" i="3"/>
  <c r="P29" i="3"/>
  <c r="Q29" i="3" s="1"/>
  <c r="O29" i="3"/>
  <c r="J29" i="3"/>
  <c r="K29" i="3" s="1"/>
  <c r="L29" i="3" s="1"/>
  <c r="I29" i="3"/>
  <c r="F29" i="3"/>
  <c r="D29" i="3"/>
  <c r="E29" i="3" s="1"/>
  <c r="X28" i="3"/>
  <c r="W28" i="3"/>
  <c r="P28" i="3"/>
  <c r="Q28" i="3" s="1"/>
  <c r="O28" i="3"/>
  <c r="L28" i="3"/>
  <c r="J28" i="3"/>
  <c r="K28" i="3" s="1"/>
  <c r="F28" i="3"/>
  <c r="G28" i="3" s="1"/>
  <c r="D28" i="3"/>
  <c r="E28" i="3" s="1"/>
  <c r="X27" i="3"/>
  <c r="W27" i="3"/>
  <c r="P27" i="3"/>
  <c r="Q27" i="3" s="1"/>
  <c r="O27" i="3"/>
  <c r="L27" i="3"/>
  <c r="J27" i="3"/>
  <c r="K27" i="3" s="1"/>
  <c r="F27" i="3"/>
  <c r="G27" i="3" s="1"/>
  <c r="D27" i="3"/>
  <c r="E27" i="3" s="1"/>
  <c r="X26" i="3"/>
  <c r="X29" i="3" s="1"/>
  <c r="W26" i="3"/>
  <c r="W29" i="3" s="1"/>
  <c r="Q26" i="3"/>
  <c r="R26" i="3" s="1"/>
  <c r="O26" i="3"/>
  <c r="P26" i="3" s="1"/>
  <c r="K26" i="3"/>
  <c r="L26" i="3" s="1"/>
  <c r="J26" i="3"/>
  <c r="D26" i="3"/>
  <c r="E26" i="3" s="1"/>
  <c r="F26" i="3" s="1"/>
  <c r="G26" i="3" s="1"/>
  <c r="V25" i="3"/>
  <c r="U25" i="3"/>
  <c r="X24" i="3"/>
  <c r="W24" i="3"/>
  <c r="X23" i="3"/>
  <c r="W23" i="3"/>
  <c r="X22" i="3"/>
  <c r="X25" i="3" s="1"/>
  <c r="W22" i="3"/>
  <c r="W25" i="3" s="1"/>
  <c r="P22" i="3"/>
  <c r="Q22" i="3" s="1"/>
  <c r="R22" i="3" s="1"/>
  <c r="O22" i="3"/>
  <c r="J22" i="3"/>
  <c r="K22" i="3" s="1"/>
  <c r="L22" i="3" s="1"/>
  <c r="E22" i="3"/>
  <c r="F22" i="3" s="1"/>
  <c r="G22" i="3" s="1"/>
  <c r="O21" i="3"/>
  <c r="P21" i="3" s="1"/>
  <c r="Q21" i="3" s="1"/>
  <c r="R21" i="3" s="1"/>
  <c r="J21" i="3"/>
  <c r="K21" i="3" s="1"/>
  <c r="L21" i="3" s="1"/>
  <c r="E21" i="3"/>
  <c r="F21" i="3" s="1"/>
  <c r="G21" i="3" s="1"/>
  <c r="P20" i="3"/>
  <c r="Q20" i="3" s="1"/>
  <c r="R20" i="3" s="1"/>
  <c r="J20" i="3"/>
  <c r="K20" i="3" s="1"/>
  <c r="L20" i="3" s="1"/>
  <c r="M20" i="3" s="1"/>
  <c r="E20" i="3"/>
  <c r="F20" i="3" s="1"/>
  <c r="G20" i="3" s="1"/>
  <c r="P19" i="3"/>
  <c r="Q19" i="3" s="1"/>
  <c r="R19" i="3" s="1"/>
  <c r="J19" i="3"/>
  <c r="K19" i="3" s="1"/>
  <c r="L19" i="3" s="1"/>
  <c r="M19" i="3" s="1"/>
  <c r="E19" i="3"/>
  <c r="F19" i="3" s="1"/>
  <c r="G19" i="3" s="1"/>
  <c r="P18" i="3"/>
  <c r="Q18" i="3" s="1"/>
  <c r="R18" i="3" s="1"/>
  <c r="L18" i="3"/>
  <c r="M18" i="3" s="1"/>
  <c r="F18" i="3"/>
  <c r="G18" i="3" s="1"/>
  <c r="E18" i="3"/>
  <c r="R17" i="3"/>
  <c r="K17" i="3"/>
  <c r="L17" i="3" s="1"/>
  <c r="M17" i="3" s="1"/>
  <c r="E17" i="3"/>
  <c r="F17" i="3" s="1"/>
  <c r="G17" i="3" s="1"/>
  <c r="P16" i="3"/>
  <c r="Q16" i="3" s="1"/>
  <c r="R16" i="3" s="1"/>
  <c r="K16" i="3"/>
  <c r="L16" i="3" s="1"/>
  <c r="M16" i="3" s="1"/>
  <c r="E16" i="3"/>
  <c r="F16" i="3" s="1"/>
  <c r="G16" i="3" s="1"/>
  <c r="H16" i="3" s="1"/>
  <c r="O12" i="3"/>
  <c r="P12" i="3" s="1"/>
  <c r="Q12" i="3" s="1"/>
  <c r="R12" i="3" s="1"/>
  <c r="J12" i="3"/>
  <c r="K12" i="3" s="1"/>
  <c r="L12" i="3" s="1"/>
  <c r="F12" i="3"/>
  <c r="G12" i="3" s="1"/>
  <c r="E12" i="3"/>
  <c r="P11" i="3"/>
  <c r="Q11" i="3" s="1"/>
  <c r="R11" i="3" s="1"/>
  <c r="O11" i="3"/>
  <c r="J11" i="3"/>
  <c r="K11" i="3" s="1"/>
  <c r="L11" i="3" s="1"/>
  <c r="E11" i="3"/>
  <c r="F11" i="3" s="1"/>
  <c r="G11" i="3" s="1"/>
  <c r="O10" i="3"/>
  <c r="P10" i="3" s="1"/>
  <c r="Q10" i="3" s="1"/>
  <c r="R10" i="3" s="1"/>
  <c r="J10" i="3"/>
  <c r="K10" i="3" s="1"/>
  <c r="E10" i="3"/>
  <c r="F10" i="3" s="1"/>
  <c r="G10" i="3" s="1"/>
  <c r="Q9" i="3"/>
  <c r="R9" i="3" s="1"/>
  <c r="K9" i="3"/>
  <c r="L9" i="3" s="1"/>
  <c r="M9" i="3" s="1"/>
  <c r="E9" i="3"/>
  <c r="F9" i="3" s="1"/>
  <c r="G9" i="3" s="1"/>
  <c r="H9" i="3" s="1"/>
  <c r="P8" i="3"/>
  <c r="Q8" i="3" s="1"/>
  <c r="R8" i="3" s="1"/>
  <c r="L8" i="3"/>
  <c r="M8" i="3" s="1"/>
  <c r="K8" i="3"/>
  <c r="F8" i="3"/>
  <c r="G8" i="3" s="1"/>
  <c r="H8" i="3" s="1"/>
  <c r="E8" i="3"/>
  <c r="P7" i="3"/>
  <c r="Q7" i="3" s="1"/>
  <c r="R7" i="3" s="1"/>
  <c r="K7" i="3"/>
  <c r="L7" i="3" s="1"/>
  <c r="M7" i="3" s="1"/>
  <c r="E7" i="3"/>
  <c r="F7" i="3" s="1"/>
  <c r="G7" i="3" s="1"/>
  <c r="H7" i="3" s="1"/>
  <c r="P6" i="3"/>
  <c r="Q6" i="3" s="1"/>
  <c r="R6" i="3" s="1"/>
  <c r="L6" i="3"/>
  <c r="M6" i="3" s="1"/>
  <c r="K6" i="3"/>
  <c r="F6" i="3"/>
  <c r="G6" i="3" s="1"/>
  <c r="H6" i="3" s="1"/>
  <c r="L35" i="5" l="1"/>
  <c r="M34" i="5"/>
  <c r="L20" i="5"/>
  <c r="M19" i="5"/>
  <c r="K38" i="5"/>
  <c r="L37" i="5"/>
  <c r="L8" i="5"/>
  <c r="M7" i="5"/>
  <c r="L11" i="5"/>
  <c r="M10" i="5"/>
  <c r="L14" i="5"/>
  <c r="M13" i="5"/>
  <c r="L17" i="5"/>
  <c r="M16" i="5"/>
  <c r="L23" i="5"/>
  <c r="M22" i="5"/>
  <c r="L26" i="5"/>
  <c r="M25" i="5"/>
  <c r="L29" i="5"/>
  <c r="M28" i="5"/>
  <c r="L32" i="5"/>
  <c r="M31" i="5"/>
  <c r="K41" i="5"/>
  <c r="L40" i="5"/>
  <c r="K2" i="4"/>
  <c r="W30" i="3"/>
  <c r="U40" i="3"/>
  <c r="X30" i="3"/>
  <c r="V30" i="3"/>
  <c r="U30" i="3"/>
  <c r="X39" i="3"/>
  <c r="X40" i="3" s="1"/>
  <c r="AJ17" i="4"/>
  <c r="AO17" i="4" s="1"/>
  <c r="V40" i="3"/>
  <c r="X38" i="3"/>
  <c r="AJ6" i="4"/>
  <c r="AO6" i="4" s="1"/>
  <c r="AJ8" i="4"/>
  <c r="AO8" i="4" s="1"/>
  <c r="AJ10" i="4"/>
  <c r="AO10" i="4" s="1"/>
  <c r="AJ12" i="4"/>
  <c r="AO12" i="4" s="1"/>
  <c r="AJ14" i="4"/>
  <c r="AO14" i="4" s="1"/>
  <c r="AJ16" i="4"/>
  <c r="AO16" i="4" s="1"/>
  <c r="AJ5" i="4"/>
  <c r="AO5" i="4" s="1"/>
  <c r="AJ7" i="4"/>
  <c r="AO7" i="4" s="1"/>
  <c r="AJ9" i="4"/>
  <c r="AO9" i="4" s="1"/>
  <c r="AJ11" i="4"/>
  <c r="AO11" i="4" s="1"/>
  <c r="AJ13" i="4"/>
  <c r="AO13" i="4" s="1"/>
  <c r="AJ15" i="4"/>
  <c r="AO15" i="4" s="1"/>
  <c r="AJ4" i="4"/>
  <c r="AO4" i="4" s="1"/>
  <c r="AJ28" i="4"/>
  <c r="AO28" i="4" s="1"/>
  <c r="AJ30" i="4"/>
  <c r="AO30" i="4" s="1"/>
  <c r="AJ32" i="4"/>
  <c r="AO32" i="4" s="1"/>
  <c r="AJ34" i="4"/>
  <c r="AO34" i="4" s="1"/>
  <c r="AJ36" i="4"/>
  <c r="AO36" i="4" s="1"/>
  <c r="AJ38" i="4"/>
  <c r="AO38" i="4" s="1"/>
  <c r="AJ27" i="4"/>
  <c r="AO27" i="4" s="1"/>
  <c r="AJ29" i="4"/>
  <c r="AO29" i="4" s="1"/>
  <c r="AJ31" i="4"/>
  <c r="AO31" i="4" s="1"/>
  <c r="AJ33" i="4"/>
  <c r="AO33" i="4" s="1"/>
  <c r="AJ35" i="4"/>
  <c r="AO35" i="4" s="1"/>
  <c r="AJ37" i="4"/>
  <c r="AO37" i="4" s="1"/>
  <c r="AJ39" i="4"/>
  <c r="AO39" i="4" s="1"/>
  <c r="AJ52" i="4"/>
  <c r="AO52" i="4" s="1"/>
  <c r="AJ54" i="4"/>
  <c r="AO54" i="4" s="1"/>
  <c r="AJ56" i="4"/>
  <c r="AO56" i="4" s="1"/>
  <c r="AJ58" i="4"/>
  <c r="AO58" i="4" s="1"/>
  <c r="AJ60" i="4"/>
  <c r="AO60" i="4" s="1"/>
  <c r="AJ62" i="4"/>
  <c r="AO62" i="4" s="1"/>
  <c r="AJ64" i="4"/>
  <c r="AO64" i="4" s="1"/>
  <c r="AJ53" i="4"/>
  <c r="AO53" i="4" s="1"/>
  <c r="AJ55" i="4"/>
  <c r="AO55" i="4" s="1"/>
  <c r="AJ57" i="4"/>
  <c r="AO57" i="4" s="1"/>
  <c r="AJ59" i="4"/>
  <c r="AO59" i="4" s="1"/>
  <c r="AJ61" i="4"/>
  <c r="AO61" i="4" s="1"/>
  <c r="AJ63" i="4"/>
  <c r="AO63" i="4" s="1"/>
  <c r="AJ51" i="4"/>
  <c r="AO51" i="4" s="1"/>
  <c r="W40" i="3"/>
  <c r="L41" i="5" l="1"/>
  <c r="M40" i="5"/>
  <c r="M32" i="5"/>
  <c r="N31" i="5"/>
  <c r="M29" i="5"/>
  <c r="N28" i="5"/>
  <c r="M26" i="5"/>
  <c r="N25" i="5"/>
  <c r="M23" i="5"/>
  <c r="N22" i="5"/>
  <c r="M17" i="5"/>
  <c r="N16" i="5"/>
  <c r="M14" i="5"/>
  <c r="N13" i="5"/>
  <c r="M11" i="5"/>
  <c r="N10" i="5"/>
  <c r="M8" i="5"/>
  <c r="N7" i="5"/>
  <c r="M37" i="5"/>
  <c r="L38" i="5"/>
  <c r="M20" i="5"/>
  <c r="N19" i="5"/>
  <c r="M35" i="5"/>
  <c r="N34" i="5"/>
  <c r="L2" i="4"/>
  <c r="X41" i="3"/>
  <c r="B54" i="3" s="1"/>
  <c r="B53" i="3"/>
  <c r="O34" i="5" l="1"/>
  <c r="N35" i="5"/>
  <c r="N20" i="5"/>
  <c r="O19" i="5"/>
  <c r="N8" i="5"/>
  <c r="O7" i="5"/>
  <c r="N11" i="5"/>
  <c r="O10" i="5"/>
  <c r="N14" i="5"/>
  <c r="O13" i="5"/>
  <c r="N17" i="5"/>
  <c r="O16" i="5"/>
  <c r="N23" i="5"/>
  <c r="O22" i="5"/>
  <c r="N26" i="5"/>
  <c r="O25" i="5"/>
  <c r="N29" i="5"/>
  <c r="O28" i="5"/>
  <c r="N32" i="5"/>
  <c r="O31" i="5"/>
  <c r="M41" i="5"/>
  <c r="N40" i="5"/>
  <c r="M38" i="5"/>
  <c r="N37" i="5"/>
  <c r="M2" i="4"/>
  <c r="N38" i="5" l="1"/>
  <c r="O37" i="5"/>
  <c r="O40" i="5"/>
  <c r="N41" i="5"/>
  <c r="P31" i="5"/>
  <c r="O32" i="5"/>
  <c r="P28" i="5"/>
  <c r="O29" i="5"/>
  <c r="P25" i="5"/>
  <c r="O26" i="5"/>
  <c r="P22" i="5"/>
  <c r="O23" i="5"/>
  <c r="P16" i="5"/>
  <c r="O17" i="5"/>
  <c r="P13" i="5"/>
  <c r="O14" i="5"/>
  <c r="P10" i="5"/>
  <c r="O11" i="5"/>
  <c r="P7" i="5"/>
  <c r="O8" i="5"/>
  <c r="O20" i="5"/>
  <c r="P19" i="5"/>
  <c r="O35" i="5"/>
  <c r="P34" i="5"/>
  <c r="N2" i="4"/>
  <c r="P35" i="5" l="1"/>
  <c r="Q34" i="5"/>
  <c r="P20" i="5"/>
  <c r="Q19" i="5"/>
  <c r="O38" i="5"/>
  <c r="P37" i="5"/>
  <c r="P8" i="5"/>
  <c r="Q7" i="5"/>
  <c r="P11" i="5"/>
  <c r="Q10" i="5"/>
  <c r="P14" i="5"/>
  <c r="Q13" i="5"/>
  <c r="P17" i="5"/>
  <c r="Q16" i="5"/>
  <c r="P23" i="5"/>
  <c r="Q22" i="5"/>
  <c r="P26" i="5"/>
  <c r="Q25" i="5"/>
  <c r="P29" i="5"/>
  <c r="Q28" i="5"/>
  <c r="P32" i="5"/>
  <c r="Q31" i="5"/>
  <c r="O41" i="5"/>
  <c r="P40" i="5"/>
  <c r="O2" i="4"/>
  <c r="P41" i="5" l="1"/>
  <c r="Q40" i="5"/>
  <c r="Q32" i="5"/>
  <c r="R31" i="5"/>
  <c r="Q29" i="5"/>
  <c r="R28" i="5"/>
  <c r="Q26" i="5"/>
  <c r="R25" i="5"/>
  <c r="Q23" i="5"/>
  <c r="R22" i="5"/>
  <c r="Q17" i="5"/>
  <c r="R16" i="5"/>
  <c r="Q14" i="5"/>
  <c r="R13" i="5"/>
  <c r="Q11" i="5"/>
  <c r="R10" i="5"/>
  <c r="Q8" i="5"/>
  <c r="R7" i="5"/>
  <c r="Q37" i="5"/>
  <c r="P38" i="5"/>
  <c r="Q20" i="5"/>
  <c r="R19" i="5"/>
  <c r="Q35" i="5"/>
  <c r="R34" i="5"/>
  <c r="P2" i="4"/>
  <c r="S34" i="5" l="1"/>
  <c r="R35" i="5"/>
  <c r="R20" i="5"/>
  <c r="S19" i="5"/>
  <c r="R8" i="5"/>
  <c r="S7" i="5"/>
  <c r="R11" i="5"/>
  <c r="S10" i="5"/>
  <c r="R14" i="5"/>
  <c r="S13" i="5"/>
  <c r="R17" i="5"/>
  <c r="S16" i="5"/>
  <c r="R23" i="5"/>
  <c r="S22" i="5"/>
  <c r="R26" i="5"/>
  <c r="S25" i="5"/>
  <c r="R29" i="5"/>
  <c r="S28" i="5"/>
  <c r="R32" i="5"/>
  <c r="S31" i="5"/>
  <c r="Q41" i="5"/>
  <c r="R40" i="5"/>
  <c r="Q38" i="5"/>
  <c r="R37" i="5"/>
  <c r="Q2" i="4"/>
  <c r="R38" i="5" l="1"/>
  <c r="S37" i="5"/>
  <c r="S40" i="5"/>
  <c r="R41" i="5"/>
  <c r="T31" i="5"/>
  <c r="S32" i="5"/>
  <c r="T28" i="5"/>
  <c r="S29" i="5"/>
  <c r="T25" i="5"/>
  <c r="S26" i="5"/>
  <c r="T22" i="5"/>
  <c r="S23" i="5"/>
  <c r="T16" i="5"/>
  <c r="S17" i="5"/>
  <c r="T13" i="5"/>
  <c r="S14" i="5"/>
  <c r="T10" i="5"/>
  <c r="S11" i="5"/>
  <c r="T7" i="5"/>
  <c r="S8" i="5"/>
  <c r="S20" i="5"/>
  <c r="T19" i="5"/>
  <c r="S35" i="5"/>
  <c r="T34" i="5"/>
  <c r="R2" i="4"/>
  <c r="T35" i="5" l="1"/>
  <c r="U34" i="5"/>
  <c r="T20" i="5"/>
  <c r="U19" i="5"/>
  <c r="S38" i="5"/>
  <c r="T37" i="5"/>
  <c r="T8" i="5"/>
  <c r="U7" i="5"/>
  <c r="T11" i="5"/>
  <c r="U10" i="5"/>
  <c r="T14" i="5"/>
  <c r="U13" i="5"/>
  <c r="T17" i="5"/>
  <c r="U16" i="5"/>
  <c r="T23" i="5"/>
  <c r="U22" i="5"/>
  <c r="T26" i="5"/>
  <c r="U25" i="5"/>
  <c r="T29" i="5"/>
  <c r="U28" i="5"/>
  <c r="T32" i="5"/>
  <c r="U31" i="5"/>
  <c r="S41" i="5"/>
  <c r="T40" i="5"/>
  <c r="S2" i="4"/>
  <c r="T41" i="5" l="1"/>
  <c r="U40" i="5"/>
  <c r="U32" i="5"/>
  <c r="V31" i="5"/>
  <c r="U29" i="5"/>
  <c r="V28" i="5"/>
  <c r="U26" i="5"/>
  <c r="V25" i="5"/>
  <c r="U23" i="5"/>
  <c r="V22" i="5"/>
  <c r="U17" i="5"/>
  <c r="V16" i="5"/>
  <c r="U14" i="5"/>
  <c r="V13" i="5"/>
  <c r="U11" i="5"/>
  <c r="V10" i="5"/>
  <c r="U8" i="5"/>
  <c r="V7" i="5"/>
  <c r="U37" i="5"/>
  <c r="T38" i="5"/>
  <c r="U20" i="5"/>
  <c r="V19" i="5"/>
  <c r="U35" i="5"/>
  <c r="V34" i="5"/>
  <c r="T2" i="4"/>
  <c r="W34" i="5" l="1"/>
  <c r="V35" i="5"/>
  <c r="V20" i="5"/>
  <c r="W19" i="5"/>
  <c r="V8" i="5"/>
  <c r="W7" i="5"/>
  <c r="V11" i="5"/>
  <c r="W10" i="5"/>
  <c r="V14" i="5"/>
  <c r="W13" i="5"/>
  <c r="V17" i="5"/>
  <c r="W16" i="5"/>
  <c r="V23" i="5"/>
  <c r="W22" i="5"/>
  <c r="V26" i="5"/>
  <c r="W25" i="5"/>
  <c r="V29" i="5"/>
  <c r="W28" i="5"/>
  <c r="V32" i="5"/>
  <c r="W31" i="5"/>
  <c r="U41" i="5"/>
  <c r="V40" i="5"/>
  <c r="U38" i="5"/>
  <c r="V37" i="5"/>
  <c r="U2" i="4"/>
  <c r="V38" i="5" l="1"/>
  <c r="W37" i="5"/>
  <c r="W40" i="5"/>
  <c r="V41" i="5"/>
  <c r="X31" i="5"/>
  <c r="W32" i="5"/>
  <c r="X28" i="5"/>
  <c r="W29" i="5"/>
  <c r="X25" i="5"/>
  <c r="W26" i="5"/>
  <c r="X22" i="5"/>
  <c r="W23" i="5"/>
  <c r="X16" i="5"/>
  <c r="W17" i="5"/>
  <c r="X13" i="5"/>
  <c r="W14" i="5"/>
  <c r="X10" i="5"/>
  <c r="W11" i="5"/>
  <c r="X7" i="5"/>
  <c r="W8" i="5"/>
  <c r="W20" i="5"/>
  <c r="X19" i="5"/>
  <c r="W35" i="5"/>
  <c r="X34" i="5"/>
  <c r="V2" i="4"/>
  <c r="X35" i="5" l="1"/>
  <c r="Y34" i="5"/>
  <c r="X20" i="5"/>
  <c r="Y19" i="5"/>
  <c r="W38" i="5"/>
  <c r="X37" i="5"/>
  <c r="X8" i="5"/>
  <c r="Y7" i="5"/>
  <c r="X11" i="5"/>
  <c r="Y10" i="5"/>
  <c r="X14" i="5"/>
  <c r="Y13" i="5"/>
  <c r="X17" i="5"/>
  <c r="Y16" i="5"/>
  <c r="X23" i="5"/>
  <c r="Y22" i="5"/>
  <c r="X26" i="5"/>
  <c r="Y25" i="5"/>
  <c r="X29" i="5"/>
  <c r="Y28" i="5"/>
  <c r="X32" i="5"/>
  <c r="Y31" i="5"/>
  <c r="W41" i="5"/>
  <c r="X40" i="5"/>
  <c r="W2" i="4"/>
  <c r="X41" i="5" l="1"/>
  <c r="Y40" i="5"/>
  <c r="Y32" i="5"/>
  <c r="Z31" i="5"/>
  <c r="Y29" i="5"/>
  <c r="Z28" i="5"/>
  <c r="Y26" i="5"/>
  <c r="Z25" i="5"/>
  <c r="Y23" i="5"/>
  <c r="Z22" i="5"/>
  <c r="Y17" i="5"/>
  <c r="Z16" i="5"/>
  <c r="Y14" i="5"/>
  <c r="Z13" i="5"/>
  <c r="Y11" i="5"/>
  <c r="Z10" i="5"/>
  <c r="Y8" i="5"/>
  <c r="Z7" i="5"/>
  <c r="Y37" i="5"/>
  <c r="X38" i="5"/>
  <c r="Y20" i="5"/>
  <c r="Z19" i="5"/>
  <c r="Y35" i="5"/>
  <c r="Z34" i="5"/>
  <c r="X2" i="4"/>
  <c r="AA34" i="5" l="1"/>
  <c r="Z35" i="5"/>
  <c r="Z20" i="5"/>
  <c r="AA19" i="5"/>
  <c r="Z8" i="5"/>
  <c r="AA7" i="5"/>
  <c r="Z11" i="5"/>
  <c r="AA10" i="5"/>
  <c r="Z14" i="5"/>
  <c r="AA13" i="5"/>
  <c r="Z17" i="5"/>
  <c r="AA16" i="5"/>
  <c r="Z23" i="5"/>
  <c r="AA22" i="5"/>
  <c r="Z26" i="5"/>
  <c r="AA25" i="5"/>
  <c r="Z29" i="5"/>
  <c r="AA28" i="5"/>
  <c r="Z32" i="5"/>
  <c r="AA31" i="5"/>
  <c r="Y41" i="5"/>
  <c r="Z40" i="5"/>
  <c r="Y38" i="5"/>
  <c r="Z37" i="5"/>
  <c r="Y2" i="4"/>
  <c r="Z38" i="5" l="1"/>
  <c r="AA37" i="5"/>
  <c r="AA40" i="5"/>
  <c r="Z41" i="5"/>
  <c r="AB31" i="5"/>
  <c r="AA32" i="5"/>
  <c r="AB28" i="5"/>
  <c r="AA29" i="5"/>
  <c r="AB25" i="5"/>
  <c r="AA26" i="5"/>
  <c r="AB22" i="5"/>
  <c r="AA23" i="5"/>
  <c r="AB16" i="5"/>
  <c r="AA17" i="5"/>
  <c r="AB13" i="5"/>
  <c r="AA14" i="5"/>
  <c r="AB10" i="5"/>
  <c r="AA11" i="5"/>
  <c r="AB7" i="5"/>
  <c r="AA8" i="5"/>
  <c r="AA20" i="5"/>
  <c r="AB19" i="5"/>
  <c r="AA35" i="5"/>
  <c r="AB34" i="5"/>
  <c r="Z2" i="4"/>
  <c r="AB35" i="5" l="1"/>
  <c r="AC34" i="5"/>
  <c r="AB20" i="5"/>
  <c r="AC19" i="5"/>
  <c r="AA38" i="5"/>
  <c r="AB37" i="5"/>
  <c r="AB8" i="5"/>
  <c r="AC7" i="5"/>
  <c r="AB11" i="5"/>
  <c r="AC10" i="5"/>
  <c r="AB14" i="5"/>
  <c r="AC13" i="5"/>
  <c r="AB17" i="5"/>
  <c r="AC16" i="5"/>
  <c r="AB23" i="5"/>
  <c r="AC22" i="5"/>
  <c r="AB26" i="5"/>
  <c r="AC25" i="5"/>
  <c r="AB29" i="5"/>
  <c r="AC28" i="5"/>
  <c r="AB32" i="5"/>
  <c r="AC31" i="5"/>
  <c r="AA41" i="5"/>
  <c r="AB40" i="5"/>
  <c r="AA2" i="4"/>
  <c r="AB41" i="5" l="1"/>
  <c r="AC40" i="5"/>
  <c r="AC32" i="5"/>
  <c r="AD31" i="5"/>
  <c r="AC29" i="5"/>
  <c r="AD28" i="5"/>
  <c r="AC26" i="5"/>
  <c r="AD25" i="5"/>
  <c r="AC23" i="5"/>
  <c r="AD22" i="5"/>
  <c r="AC17" i="5"/>
  <c r="AD16" i="5"/>
  <c r="AC14" i="5"/>
  <c r="AD13" i="5"/>
  <c r="AC11" i="5"/>
  <c r="AD10" i="5"/>
  <c r="AC8" i="5"/>
  <c r="AD7" i="5"/>
  <c r="AC37" i="5"/>
  <c r="AB38" i="5"/>
  <c r="AC20" i="5"/>
  <c r="AD19" i="5"/>
  <c r="AC35" i="5"/>
  <c r="AD34" i="5"/>
  <c r="AB2" i="4"/>
  <c r="AE34" i="5" l="1"/>
  <c r="AD35" i="5"/>
  <c r="AD20" i="5"/>
  <c r="AE19" i="5"/>
  <c r="AD8" i="5"/>
  <c r="AE7" i="5"/>
  <c r="AD11" i="5"/>
  <c r="AE10" i="5"/>
  <c r="AD14" i="5"/>
  <c r="AE13" i="5"/>
  <c r="AD17" i="5"/>
  <c r="AE16" i="5"/>
  <c r="AD23" i="5"/>
  <c r="AE22" i="5"/>
  <c r="AD26" i="5"/>
  <c r="AE25" i="5"/>
  <c r="AD29" i="5"/>
  <c r="AE28" i="5"/>
  <c r="AD32" i="5"/>
  <c r="AE31" i="5"/>
  <c r="AC41" i="5"/>
  <c r="AD40" i="5"/>
  <c r="AC38" i="5"/>
  <c r="AD37" i="5"/>
  <c r="AC2" i="4"/>
  <c r="AD38" i="5" l="1"/>
  <c r="AE37" i="5"/>
  <c r="AE40" i="5"/>
  <c r="AD41" i="5"/>
  <c r="AF31" i="5"/>
  <c r="AE32" i="5"/>
  <c r="AF28" i="5"/>
  <c r="AE29" i="5"/>
  <c r="AF25" i="5"/>
  <c r="AE26" i="5"/>
  <c r="AF22" i="5"/>
  <c r="AE23" i="5"/>
  <c r="AF16" i="5"/>
  <c r="AE17" i="5"/>
  <c r="AF13" i="5"/>
  <c r="AE14" i="5"/>
  <c r="AF10" i="5"/>
  <c r="AE11" i="5"/>
  <c r="AF7" i="5"/>
  <c r="AE8" i="5"/>
  <c r="AE20" i="5"/>
  <c r="AF19" i="5"/>
  <c r="AE35" i="5"/>
  <c r="AF34" i="5"/>
  <c r="AD2" i="4"/>
  <c r="AF35" i="5" l="1"/>
  <c r="AG34" i="5"/>
  <c r="AG35" i="5" s="1"/>
  <c r="AF20" i="5"/>
  <c r="AG19" i="5"/>
  <c r="AG20" i="5" s="1"/>
  <c r="AE38" i="5"/>
  <c r="AF37" i="5"/>
  <c r="AF8" i="5"/>
  <c r="AG7" i="5"/>
  <c r="AG8" i="5" s="1"/>
  <c r="AF11" i="5"/>
  <c r="AG10" i="5"/>
  <c r="AG11" i="5" s="1"/>
  <c r="AF14" i="5"/>
  <c r="AG13" i="5"/>
  <c r="AG14" i="5" s="1"/>
  <c r="AF17" i="5"/>
  <c r="AG16" i="5"/>
  <c r="AG17" i="5" s="1"/>
  <c r="AF23" i="5"/>
  <c r="AG22" i="5"/>
  <c r="AG23" i="5" s="1"/>
  <c r="AF26" i="5"/>
  <c r="AG25" i="5"/>
  <c r="AG26" i="5" s="1"/>
  <c r="AF29" i="5"/>
  <c r="AG28" i="5"/>
  <c r="AG29" i="5" s="1"/>
  <c r="AF32" i="5"/>
  <c r="AG31" i="5"/>
  <c r="AG32" i="5" s="1"/>
  <c r="AE41" i="5"/>
  <c r="AF40" i="5"/>
  <c r="AE2" i="4"/>
  <c r="AF41" i="5" l="1"/>
  <c r="AG40" i="5"/>
  <c r="AG41" i="5" s="1"/>
  <c r="AG37" i="5"/>
  <c r="AG38" i="5" s="1"/>
  <c r="AF38" i="5"/>
  <c r="AF2" i="4"/>
  <c r="AG2" i="4" l="1"/>
  <c r="AH2" i="4" l="1"/>
  <c r="AI2" i="4" l="1"/>
</calcChain>
</file>

<file path=xl/sharedStrings.xml><?xml version="1.0" encoding="utf-8"?>
<sst xmlns="http://schemas.openxmlformats.org/spreadsheetml/2006/main" count="244" uniqueCount="105">
  <si>
    <t>переработка на начало месяца</t>
  </si>
  <si>
    <t>ФИО</t>
  </si>
  <si>
    <t>Должность</t>
  </si>
  <si>
    <t xml:space="preserve">Норма рабочего времени </t>
  </si>
  <si>
    <t>Отработанно за месяц</t>
  </si>
  <si>
    <t>Ежегодн. осн. оплачиваемый отпуск.</t>
  </si>
  <si>
    <t>командировка</t>
  </si>
  <si>
    <t xml:space="preserve">Больничный </t>
  </si>
  <si>
    <t>Недоработка (переработка)</t>
  </si>
  <si>
    <t>Ночных часов</t>
  </si>
  <si>
    <t>Праздничные</t>
  </si>
  <si>
    <t>Отп. по уходу за реб. и отп. по бер.  родам.</t>
  </si>
  <si>
    <t>Учебный отпуск</t>
  </si>
  <si>
    <t>невыясненые причины</t>
  </si>
  <si>
    <t>Ежегодн. доп. оплачеваемый отпус</t>
  </si>
  <si>
    <t>переработка (недоработка) на конец месяца</t>
  </si>
  <si>
    <t>ож</t>
  </si>
  <si>
    <t xml:space="preserve">                                                                              Исправительный табель за 2013 г.</t>
  </si>
  <si>
    <t>ПРОИЗВОДСТВЕННЫЙ КАЛЕНДАРЬ</t>
  </si>
  <si>
    <t>НА 2013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</si>
  <si>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</si>
  <si>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</si>
  <si>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</si>
  <si>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</si>
  <si>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</si>
  <si>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</si>
  <si>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</si>
  <si>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</si>
  <si>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</si>
  <si>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7*</t>
  </si>
  <si>
    <t>Пятница</t>
  </si>
  <si>
    <t>22*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</si>
  <si>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</si>
  <si>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</si>
  <si>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</si>
  <si>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</si>
  <si>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</si>
  <si>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</si>
  <si>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</si>
  <si>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</si>
  <si>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8*</t>
  </si>
  <si>
    <t>Нормы рабочего времени на 2013 год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</si>
  <si>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</si>
  <si>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</si>
  <si>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</si>
  <si>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</si>
  <si>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</si>
  <si>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</si>
  <si>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</si>
  <si>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</si>
  <si>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</si>
  <si>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</si>
  <si>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</si>
  <si>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</si>
  <si>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</si>
  <si>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</si>
  <si>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</si>
  <si>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</si>
  <si>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</si>
  <si>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</si>
  <si>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</si>
  <si>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</si>
  <si>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</si>
  <si>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</si>
  <si>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</si>
  <si>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</si>
  <si>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</si>
  <si>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</si>
  <si>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</si>
  <si>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</si>
  <si>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</si>
  <si>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</si>
  <si>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</si>
  <si>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</si>
  <si>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</si>
  <si>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</si>
  <si>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</si>
  <si>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</si>
  <si>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</si>
  <si>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r>
      <t xml:space="preserve">Табель работы личного состава 3 караула ПЧ-103 за </t>
    </r>
    <r>
      <rPr>
        <b/>
        <i/>
        <sz val="14"/>
        <color theme="1"/>
        <rFont val="Calibri"/>
        <family val="2"/>
        <charset val="204"/>
        <scheme val="minor"/>
      </rPr>
      <t>декабрь</t>
    </r>
    <r>
      <rPr>
        <sz val="11"/>
        <color theme="1"/>
        <rFont val="Calibri"/>
        <family val="2"/>
        <scheme val="minor"/>
      </rPr>
      <t xml:space="preserve"> 2013 года</t>
    </r>
  </si>
  <si>
    <r>
      <t xml:space="preserve">Табель работы личного состава 3 караула ПЧ-103 за </t>
    </r>
    <r>
      <rPr>
        <b/>
        <i/>
        <sz val="14"/>
        <color theme="1"/>
        <rFont val="Calibri"/>
        <family val="2"/>
        <charset val="204"/>
        <scheme val="minor"/>
      </rPr>
      <t>ноябрь</t>
    </r>
    <r>
      <rPr>
        <b/>
        <i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2013 года</t>
    </r>
  </si>
  <si>
    <r>
      <t xml:space="preserve">Табель работы личного состава 3 караула ПЧ-103 за </t>
    </r>
    <r>
      <rPr>
        <b/>
        <i/>
        <sz val="14"/>
        <color theme="1"/>
        <rFont val="Calibri"/>
        <family val="2"/>
        <charset val="204"/>
        <scheme val="minor"/>
      </rPr>
      <t xml:space="preserve">октябрь </t>
    </r>
    <r>
      <rPr>
        <sz val="11"/>
        <color theme="1"/>
        <rFont val="Calibri"/>
        <family val="2"/>
        <scheme val="minor"/>
      </rPr>
      <t>2013 года</t>
    </r>
  </si>
  <si>
    <t>Ф.И.О.</t>
  </si>
  <si>
    <t>пер/нед на нач.мес.</t>
  </si>
  <si>
    <t>пер/нед на нач.мес</t>
  </si>
  <si>
    <t>Нед/Пер</t>
  </si>
  <si>
    <t>Пер/Нед. На кон.мес.</t>
  </si>
  <si>
    <r>
      <rPr>
        <b/>
        <sz val="11"/>
        <color theme="1"/>
        <rFont val="Calibri"/>
        <family val="2"/>
        <charset val="204"/>
        <scheme val="minor"/>
      </rPr>
      <t>I</t>
    </r>
    <r>
      <rPr>
        <sz val="11"/>
        <color theme="1"/>
        <rFont val="Calibri"/>
        <family val="2"/>
        <scheme val="minor"/>
      </rPr>
      <t xml:space="preserve"> квартал</t>
    </r>
  </si>
  <si>
    <t>Январь</t>
  </si>
  <si>
    <t>Февраль</t>
  </si>
  <si>
    <t>Март</t>
  </si>
  <si>
    <r>
      <rPr>
        <b/>
        <sz val="11"/>
        <color theme="1"/>
        <rFont val="Calibri"/>
        <family val="2"/>
        <charset val="204"/>
        <scheme val="minor"/>
      </rPr>
      <t>II</t>
    </r>
    <r>
      <rPr>
        <sz val="11"/>
        <color theme="1"/>
        <rFont val="Calibri"/>
        <family val="2"/>
        <scheme val="minor"/>
      </rPr>
      <t xml:space="preserve"> квартал</t>
    </r>
  </si>
  <si>
    <t>Апрель</t>
  </si>
  <si>
    <t>Май</t>
  </si>
  <si>
    <t>Июнь</t>
  </si>
  <si>
    <r>
      <rPr>
        <b/>
        <sz val="11"/>
        <color theme="1"/>
        <rFont val="Calibri"/>
        <family val="2"/>
        <charset val="204"/>
        <scheme val="minor"/>
      </rPr>
      <t xml:space="preserve">III </t>
    </r>
    <r>
      <rPr>
        <sz val="11"/>
        <color theme="1"/>
        <rFont val="Calibri"/>
        <family val="2"/>
        <scheme val="minor"/>
      </rPr>
      <t>квартал</t>
    </r>
  </si>
  <si>
    <t>Июль</t>
  </si>
  <si>
    <t>Август</t>
  </si>
  <si>
    <t>Сентябрь</t>
  </si>
  <si>
    <r>
      <rPr>
        <b/>
        <sz val="11"/>
        <color theme="1"/>
        <rFont val="Calibri"/>
        <family val="2"/>
        <charset val="204"/>
        <scheme val="minor"/>
      </rPr>
      <t>IV</t>
    </r>
    <r>
      <rPr>
        <sz val="11"/>
        <color theme="1"/>
        <rFont val="Calibri"/>
        <family val="2"/>
        <scheme val="minor"/>
      </rPr>
      <t xml:space="preserve"> квартал</t>
    </r>
  </si>
  <si>
    <t>Октябрь</t>
  </si>
  <si>
    <t>Ноябрь</t>
  </si>
  <si>
    <t>Декабрь</t>
  </si>
  <si>
    <t>Иванов А.В.</t>
  </si>
  <si>
    <t>Количество смен?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</si>
</sst>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d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theme="4"/>
      </left>
      <right style="thin">
        <color theme="0"/>
      </right>
      <top style="medium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/>
      </top>
      <bottom style="thin">
        <color theme="0"/>
      </bottom>
      <diagonal/>
    </border>
    <border>
      <left style="thin">
        <color theme="0"/>
      </left>
      <right style="medium">
        <color theme="4"/>
      </right>
      <top style="medium">
        <color theme="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4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 style="thin">
        <color theme="0"/>
      </left>
      <right style="medium">
        <color theme="4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5" fillId="0" borderId="0" xfId="1" applyFont="1" applyFill="1" applyAlignment="1"/>
    <xf numFmtId="0" fontId="3" fillId="0" borderId="0" xfId="1" applyFont="1"/>
    <xf numFmtId="0" fontId="2" fillId="0" borderId="0" xfId="1"/>
    <xf numFmtId="0" fontId="6" fillId="0" borderId="10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0" xfId="1" applyFont="1" applyBorder="1"/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8" xfId="1" applyFont="1" applyBorder="1"/>
    <xf numFmtId="0" fontId="6" fillId="0" borderId="3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8" xfId="1" applyFont="1" applyBorder="1"/>
    <xf numFmtId="0" fontId="8" fillId="0" borderId="3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21" xfId="1" applyFont="1" applyBorder="1"/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6" fillId="0" borderId="13" xfId="1" applyFont="1" applyBorder="1"/>
    <xf numFmtId="0" fontId="6" fillId="0" borderId="14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39" xfId="1" applyFont="1" applyBorder="1"/>
    <xf numFmtId="0" fontId="6" fillId="0" borderId="4" xfId="1" applyFont="1" applyBorder="1" applyAlignment="1">
      <alignment horizontal="center"/>
    </xf>
    <xf numFmtId="0" fontId="6" fillId="0" borderId="40" xfId="1" applyFont="1" applyBorder="1" applyAlignment="1">
      <alignment horizontal="center" vertical="center"/>
    </xf>
    <xf numFmtId="0" fontId="7" fillId="3" borderId="5" xfId="1" applyFont="1" applyFill="1" applyBorder="1"/>
    <xf numFmtId="0" fontId="7" fillId="3" borderId="41" xfId="1" applyFont="1" applyFill="1" applyBorder="1" applyAlignment="1">
      <alignment horizontal="center"/>
    </xf>
    <xf numFmtId="0" fontId="7" fillId="3" borderId="6" xfId="1" applyFont="1" applyFill="1" applyBorder="1" applyAlignment="1">
      <alignment horizontal="center"/>
    </xf>
    <xf numFmtId="0" fontId="6" fillId="0" borderId="42" xfId="1" applyFont="1" applyBorder="1" applyAlignment="1">
      <alignment horizontal="left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44" xfId="1" applyFont="1" applyBorder="1" applyAlignment="1">
      <alignment horizontal="left" vertical="center"/>
    </xf>
    <xf numFmtId="0" fontId="7" fillId="2" borderId="5" xfId="1" applyFont="1" applyFill="1" applyBorder="1"/>
    <xf numFmtId="0" fontId="7" fillId="2" borderId="41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8" fillId="0" borderId="44" xfId="1" applyFont="1" applyBorder="1" applyAlignment="1">
      <alignment horizontal="left" vertical="center"/>
    </xf>
    <xf numFmtId="0" fontId="8" fillId="0" borderId="45" xfId="1" applyFont="1" applyBorder="1" applyAlignment="1">
      <alignment horizontal="left" vertical="center"/>
    </xf>
    <xf numFmtId="0" fontId="6" fillId="0" borderId="46" xfId="1" applyFont="1" applyBorder="1" applyAlignment="1">
      <alignment horizontal="center"/>
    </xf>
    <xf numFmtId="0" fontId="7" fillId="4" borderId="29" xfId="1" applyFont="1" applyFill="1" applyBorder="1"/>
    <xf numFmtId="0" fontId="7" fillId="4" borderId="47" xfId="1" applyFont="1" applyFill="1" applyBorder="1" applyAlignment="1">
      <alignment horizontal="center"/>
    </xf>
    <xf numFmtId="0" fontId="7" fillId="4" borderId="32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 vertical="center"/>
    </xf>
    <xf numFmtId="0" fontId="3" fillId="0" borderId="0" xfId="1" applyFont="1" applyFill="1"/>
    <xf numFmtId="0" fontId="8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0" fillId="0" borderId="0" xfId="0" applyAlignment="1">
      <alignment textRotation="90"/>
    </xf>
    <xf numFmtId="0" fontId="0" fillId="0" borderId="1" xfId="0" applyBorder="1" applyAlignment="1">
      <alignment horizontal="center"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1" fontId="0" fillId="0" borderId="1" xfId="0" applyNumberFormat="1" applyBorder="1"/>
    <xf numFmtId="0" fontId="0" fillId="0" borderId="0" xfId="0" applyBorder="1" applyAlignment="1">
      <alignment horizontal="center" textRotation="90"/>
    </xf>
    <xf numFmtId="0" fontId="0" fillId="0" borderId="0" xfId="0" applyBorder="1"/>
    <xf numFmtId="0" fontId="0" fillId="0" borderId="54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5" fontId="0" fillId="0" borderId="0" xfId="0" applyNumberFormat="1"/>
    <xf numFmtId="164" fontId="18" fillId="0" borderId="1" xfId="0" applyNumberFormat="1" applyFont="1" applyBorder="1" applyAlignment="1">
      <alignment horizontal="right"/>
    </xf>
    <xf numFmtId="0" fontId="0" fillId="0" borderId="4" xfId="0" applyBorder="1" applyAlignment="1">
      <alignment horizontal="center" textRotation="90"/>
    </xf>
    <xf numFmtId="0" fontId="0" fillId="0" borderId="14" xfId="0" applyBorder="1" applyAlignment="1">
      <alignment horizontal="center" textRotation="9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18" xfId="1" applyFont="1" applyBorder="1" applyAlignment="1">
      <alignment horizontal="left" vertical="center"/>
    </xf>
    <xf numFmtId="0" fontId="8" fillId="0" borderId="19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8" fillId="0" borderId="21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6" fillId="0" borderId="0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7" fillId="0" borderId="5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4" borderId="48" xfId="1" applyFont="1" applyFill="1" applyBorder="1" applyAlignment="1">
      <alignment horizontal="left" vertical="center" wrapText="1"/>
    </xf>
    <xf numFmtId="0" fontId="7" fillId="4" borderId="27" xfId="1" applyFont="1" applyFill="1" applyBorder="1" applyAlignment="1">
      <alignment horizontal="left" vertical="center" wrapText="1"/>
    </xf>
    <xf numFmtId="0" fontId="7" fillId="4" borderId="49" xfId="1" applyFont="1" applyFill="1" applyBorder="1" applyAlignment="1">
      <alignment horizontal="left" vertical="center" wrapText="1"/>
    </xf>
    <xf numFmtId="0" fontId="7" fillId="4" borderId="51" xfId="1" applyFont="1" applyFill="1" applyBorder="1" applyAlignment="1">
      <alignment horizontal="left" vertical="center" wrapText="1"/>
    </xf>
    <xf numFmtId="0" fontId="7" fillId="4" borderId="28" xfId="1" applyFont="1" applyFill="1" applyBorder="1" applyAlignment="1">
      <alignment horizontal="left" vertical="center" wrapText="1"/>
    </xf>
    <xf numFmtId="0" fontId="7" fillId="4" borderId="52" xfId="1" applyFont="1" applyFill="1" applyBorder="1" applyAlignment="1">
      <alignment horizontal="left" vertical="center" wrapText="1"/>
    </xf>
    <xf numFmtId="2" fontId="7" fillId="4" borderId="50" xfId="1" applyNumberFormat="1" applyFont="1" applyFill="1" applyBorder="1" applyAlignment="1">
      <alignment horizontal="center" vertical="center"/>
    </xf>
    <xf numFmtId="2" fontId="7" fillId="4" borderId="53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0" borderId="0" xfId="2" applyFont="1" applyAlignment="1" applyProtection="1">
      <alignment horizontal="left"/>
    </xf>
    <xf numFmtId="0" fontId="15" fillId="0" borderId="0" xfId="2" applyFont="1" applyAlignment="1" applyProtection="1">
      <alignment horizontal="left"/>
    </xf>
    <xf numFmtId="0" fontId="0" fillId="0" borderId="55" xfId="0" applyBorder="1"/>
    <xf numFmtId="0" fontId="20" fillId="0" borderId="55" xfId="0" applyFont="1" applyBorder="1"/>
    <xf numFmtId="0" fontId="1" fillId="0" borderId="56" xfId="0" applyFont="1" applyBorder="1"/>
    <xf numFmtId="0" fontId="0" fillId="0" borderId="56" xfId="0" applyBorder="1"/>
    <xf numFmtId="0" fontId="0" fillId="0" borderId="57" xfId="0" applyBorder="1"/>
    <xf numFmtId="0" fontId="21" fillId="0" borderId="58" xfId="0" applyFont="1" applyBorder="1" applyAlignment="1">
      <alignment horizontal="left"/>
    </xf>
    <xf numFmtId="164" fontId="0" fillId="0" borderId="59" xfId="0" applyNumberFormat="1" applyBorder="1"/>
    <xf numFmtId="164" fontId="0" fillId="0" borderId="60" xfId="0" applyNumberFormat="1" applyBorder="1"/>
    <xf numFmtId="164" fontId="0" fillId="0" borderId="55" xfId="0" applyNumberFormat="1" applyBorder="1"/>
    <xf numFmtId="0" fontId="0" fillId="0" borderId="62" xfId="0" applyBorder="1"/>
    <xf numFmtId="0" fontId="21" fillId="0" borderId="63" xfId="0" applyFont="1" applyBorder="1" applyAlignment="1">
      <alignment horizontal="left"/>
    </xf>
    <xf numFmtId="165" fontId="0" fillId="0" borderId="55" xfId="0" applyNumberFormat="1" applyBorder="1"/>
    <xf numFmtId="165" fontId="0" fillId="0" borderId="64" xfId="0" applyNumberFormat="1" applyBorder="1"/>
    <xf numFmtId="0" fontId="0" fillId="0" borderId="61" xfId="0" applyBorder="1"/>
    <xf numFmtId="0" fontId="0" fillId="0" borderId="64" xfId="0" applyBorder="1"/>
    <xf numFmtId="164" fontId="0" fillId="0" borderId="64" xfId="0" applyNumberFormat="1" applyBorder="1"/>
    <xf numFmtId="0" fontId="0" fillId="0" borderId="65" xfId="0" applyBorder="1"/>
    <xf numFmtId="165" fontId="0" fillId="5" borderId="66" xfId="0" applyNumberFormat="1" applyFill="1" applyBorder="1"/>
    <xf numFmtId="165" fontId="0" fillId="5" borderId="67" xfId="0" applyNumberFormat="1" applyFill="1" applyBorder="1"/>
    <xf numFmtId="0" fontId="0" fillId="0" borderId="68" xfId="0" applyBorder="1"/>
    <xf numFmtId="0" fontId="1" fillId="0" borderId="69" xfId="0" applyFont="1" applyBorder="1"/>
    <xf numFmtId="0" fontId="0" fillId="0" borderId="69" xfId="0" applyBorder="1"/>
    <xf numFmtId="0" fontId="0" fillId="0" borderId="70" xfId="0" applyBorder="1"/>
    <xf numFmtId="0" fontId="21" fillId="0" borderId="58" xfId="0" applyFont="1" applyBorder="1"/>
    <xf numFmtId="0" fontId="21" fillId="0" borderId="63" xfId="0" applyFont="1" applyBorder="1"/>
    <xf numFmtId="165" fontId="0" fillId="0" borderId="64" xfId="0" applyNumberFormat="1" applyBorder="1" applyAlignment="1"/>
    <xf numFmtId="165" fontId="0" fillId="0" borderId="71" xfId="0" applyNumberFormat="1" applyBorder="1"/>
    <xf numFmtId="165" fontId="0" fillId="0" borderId="67" xfId="0" applyNumberFormat="1" applyBorder="1"/>
    <xf numFmtId="0" fontId="0" fillId="6" borderId="1" xfId="0" applyFill="1" applyBorder="1"/>
    <xf numFmtId="0" fontId="0" fillId="6" borderId="61" xfId="0" applyNumberFormat="1" applyFill="1" applyBorder="1"/>
    <xf numFmtId="164" fontId="0" fillId="6" borderId="55" xfId="0" applyNumberFormat="1" applyFill="1" applyBorder="1"/>
    <xf numFmtId="0" fontId="0" fillId="6" borderId="55" xfId="0" applyFill="1" applyBorder="1"/>
  </cellXfs>
  <cellStyles count="3">
    <cellStyle name="Гиперссылка" xfId="2" builtinId="8"/>
    <cellStyle name="Обычный" xfId="0" builtinId="0"/>
    <cellStyle name="Обычный 2" xfId="1"/>
  </cellStyles>
  <dxfs count="1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CF2A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color auto="1"/>
      </font>
      <fill>
        <patternFill patternType="solid">
          <bgColor theme="9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Medium9"/>
  <colors>
    <mruColors>
      <color rgb="FFE3E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Spin" dx="16" fmlaLink="$B$3" max="2020" min="2013" page="10" val="201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373380</xdr:colOff>
          <xdr:row>1</xdr:row>
          <xdr:rowOff>76200</xdr:rowOff>
        </xdr:from>
        <xdr:to>
          <xdr:col>1</xdr:col>
          <xdr:colOff>533400</xdr:colOff>
          <xdr:row>3</xdr:row>
          <xdr:rowOff>152400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3;&#1086;&#1074;&#1072;&#1103;%20&#1087;&#1072;&#1087;&#1082;&#1072;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1 (2)"/>
      <sheetName val="Лист2"/>
      <sheetName val="Лист3"/>
    </sheetNames>
    <sheetDataSet>
      <sheetData sheetId="0" refreshError="1"/>
      <sheetData sheetId="1">
        <row r="1">
          <cell r="A1">
            <v>41518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variant52.ru/kalendar/proizvodstvennui-kalendar-201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A67"/>
  <sheetViews>
    <sheetView tabSelected="1" topLeftCell="C1" zoomScale="80" zoomScaleNormal="80" workbookViewId="0">
      <selection activeCell="AP7" sqref="AP7"/>
    </sheetView>
  </sheetViews>
  <sheetFormatPr defaultColWidth="8.88671875" defaultRowHeight="14.4" outlineLevelCol="1" x14ac:dyDescent="0.3"/>
  <cols>
    <col min="2" max="2" width="5.6640625" bestFit="1" customWidth="1"/>
    <col min="3" max="3" width="33.6640625" customWidth="1"/>
    <col min="4" max="4" width="11" customWidth="1" outlineLevel="1"/>
    <col min="5" max="5" width="3.6640625" customWidth="1" outlineLevel="1"/>
    <col min="6" max="6" width="3.88671875" customWidth="1" outlineLevel="1"/>
    <col min="7" max="7" width="4" customWidth="1" outlineLevel="1"/>
    <col min="8" max="8" width="3.6640625" customWidth="1" outlineLevel="1"/>
    <col min="9" max="9" width="4" customWidth="1" outlineLevel="1"/>
    <col min="10" max="10" width="3.6640625" customWidth="1" outlineLevel="1"/>
    <col min="11" max="11" width="4" customWidth="1" outlineLevel="1"/>
    <col min="12" max="33" width="3.6640625" customWidth="1" outlineLevel="1"/>
    <col min="34" max="34" width="3.88671875" customWidth="1" outlineLevel="1"/>
    <col min="35" max="35" width="4" customWidth="1" outlineLevel="1"/>
    <col min="36" max="36" width="5.6640625" bestFit="1" customWidth="1"/>
    <col min="37" max="37" width="6" bestFit="1" customWidth="1"/>
    <col min="38" max="38" width="8.33203125" bestFit="1" customWidth="1"/>
    <col min="39" max="40" width="3.33203125" bestFit="1" customWidth="1"/>
    <col min="41" max="41" width="8.6640625" customWidth="1"/>
    <col min="42" max="42" width="3.88671875" customWidth="1"/>
    <col min="43" max="43" width="3.33203125" bestFit="1" customWidth="1"/>
    <col min="44" max="44" width="8.33203125" bestFit="1" customWidth="1"/>
    <col min="45" max="46" width="5.6640625" bestFit="1" customWidth="1"/>
    <col min="47" max="48" width="8.33203125" bestFit="1" customWidth="1"/>
  </cols>
  <sheetData>
    <row r="1" spans="2:49" ht="18" x14ac:dyDescent="0.35">
      <c r="G1" t="s">
        <v>81</v>
      </c>
    </row>
    <row r="2" spans="2:49" ht="108.6" customHeight="1" x14ac:dyDescent="0.3">
      <c r="B2" s="69" t="s">
        <v>83</v>
      </c>
      <c r="C2" s="77" t="s">
        <v>82</v>
      </c>
      <c r="D2" s="69" t="s">
        <v>2</v>
      </c>
      <c r="E2" s="76">
        <v>41548</v>
      </c>
      <c r="F2" s="76">
        <f>E2+1</f>
        <v>41549</v>
      </c>
      <c r="G2" s="76">
        <f t="shared" ref="G2:AI2" si="0">F2+1</f>
        <v>41550</v>
      </c>
      <c r="H2" s="76">
        <f t="shared" si="0"/>
        <v>41551</v>
      </c>
      <c r="I2" s="76">
        <f t="shared" si="0"/>
        <v>41552</v>
      </c>
      <c r="J2" s="76">
        <f t="shared" si="0"/>
        <v>41553</v>
      </c>
      <c r="K2" s="76">
        <f t="shared" si="0"/>
        <v>41554</v>
      </c>
      <c r="L2" s="76">
        <f t="shared" si="0"/>
        <v>41555</v>
      </c>
      <c r="M2" s="76">
        <f t="shared" si="0"/>
        <v>41556</v>
      </c>
      <c r="N2" s="76">
        <f t="shared" si="0"/>
        <v>41557</v>
      </c>
      <c r="O2" s="76">
        <f t="shared" si="0"/>
        <v>41558</v>
      </c>
      <c r="P2" s="76">
        <f t="shared" si="0"/>
        <v>41559</v>
      </c>
      <c r="Q2" s="76">
        <f t="shared" si="0"/>
        <v>41560</v>
      </c>
      <c r="R2" s="76">
        <f t="shared" si="0"/>
        <v>41561</v>
      </c>
      <c r="S2" s="76">
        <f t="shared" si="0"/>
        <v>41562</v>
      </c>
      <c r="T2" s="76">
        <f t="shared" si="0"/>
        <v>41563</v>
      </c>
      <c r="U2" s="76">
        <f t="shared" si="0"/>
        <v>41564</v>
      </c>
      <c r="V2" s="76">
        <f t="shared" si="0"/>
        <v>41565</v>
      </c>
      <c r="W2" s="76">
        <f t="shared" si="0"/>
        <v>41566</v>
      </c>
      <c r="X2" s="76">
        <f t="shared" si="0"/>
        <v>41567</v>
      </c>
      <c r="Y2" s="76">
        <f t="shared" si="0"/>
        <v>41568</v>
      </c>
      <c r="Z2" s="76">
        <f t="shared" si="0"/>
        <v>41569</v>
      </c>
      <c r="AA2" s="76">
        <f t="shared" si="0"/>
        <v>41570</v>
      </c>
      <c r="AB2" s="76">
        <f t="shared" si="0"/>
        <v>41571</v>
      </c>
      <c r="AC2" s="76">
        <f t="shared" si="0"/>
        <v>41572</v>
      </c>
      <c r="AD2" s="76">
        <f t="shared" si="0"/>
        <v>41573</v>
      </c>
      <c r="AE2" s="76">
        <f t="shared" si="0"/>
        <v>41574</v>
      </c>
      <c r="AF2" s="76">
        <f t="shared" si="0"/>
        <v>41575</v>
      </c>
      <c r="AG2" s="76">
        <f t="shared" si="0"/>
        <v>41576</v>
      </c>
      <c r="AH2" s="76">
        <f t="shared" si="0"/>
        <v>41577</v>
      </c>
      <c r="AI2" s="76">
        <f t="shared" si="0"/>
        <v>41578</v>
      </c>
      <c r="AJ2" s="71" t="s">
        <v>3</v>
      </c>
      <c r="AK2" s="71" t="s">
        <v>4</v>
      </c>
      <c r="AL2" s="71" t="s">
        <v>5</v>
      </c>
      <c r="AM2" s="71" t="s">
        <v>6</v>
      </c>
      <c r="AN2" s="71" t="s">
        <v>7</v>
      </c>
      <c r="AO2" s="71" t="s">
        <v>8</v>
      </c>
      <c r="AP2" s="71" t="s">
        <v>9</v>
      </c>
      <c r="AQ2" s="71" t="s">
        <v>10</v>
      </c>
      <c r="AR2" s="71" t="s">
        <v>11</v>
      </c>
      <c r="AS2" s="71" t="s">
        <v>12</v>
      </c>
      <c r="AT2" s="71" t="s">
        <v>13</v>
      </c>
      <c r="AU2" s="71" t="s">
        <v>14</v>
      </c>
      <c r="AV2" s="71" t="s">
        <v>15</v>
      </c>
      <c r="AW2" s="68"/>
    </row>
    <row r="3" spans="2:49" ht="12.6" customHeight="1" x14ac:dyDescent="0.3">
      <c r="B3" s="69"/>
      <c r="C3" s="77"/>
      <c r="D3" s="69"/>
      <c r="E3" s="78" t="str">
        <f>TEXT(E2,"ддд")</f>
        <v>Вт</v>
      </c>
      <c r="F3" s="78" t="str">
        <f t="shared" ref="F3:AI3" si="1">TEXT(F2,"ддд")</f>
        <v>Ср</v>
      </c>
      <c r="G3" s="78" t="str">
        <f t="shared" si="1"/>
        <v>Чт</v>
      </c>
      <c r="H3" s="78" t="str">
        <f t="shared" si="1"/>
        <v>Пт</v>
      </c>
      <c r="I3" s="78" t="str">
        <f t="shared" si="1"/>
        <v>Сб</v>
      </c>
      <c r="J3" s="78" t="str">
        <f t="shared" si="1"/>
        <v>Вс</v>
      </c>
      <c r="K3" s="78" t="str">
        <f t="shared" si="1"/>
        <v>Пн</v>
      </c>
      <c r="L3" s="78" t="str">
        <f t="shared" si="1"/>
        <v>Вт</v>
      </c>
      <c r="M3" s="78" t="str">
        <f t="shared" si="1"/>
        <v>Ср</v>
      </c>
      <c r="N3" s="78" t="str">
        <f t="shared" si="1"/>
        <v>Чт</v>
      </c>
      <c r="O3" s="78" t="str">
        <f t="shared" si="1"/>
        <v>Пт</v>
      </c>
      <c r="P3" s="78" t="str">
        <f t="shared" si="1"/>
        <v>Сб</v>
      </c>
      <c r="Q3" s="78" t="str">
        <f t="shared" si="1"/>
        <v>Вс</v>
      </c>
      <c r="R3" s="78" t="str">
        <f t="shared" si="1"/>
        <v>Пн</v>
      </c>
      <c r="S3" s="78" t="str">
        <f t="shared" si="1"/>
        <v>Вт</v>
      </c>
      <c r="T3" s="78" t="str">
        <f t="shared" si="1"/>
        <v>Ср</v>
      </c>
      <c r="U3" s="78" t="str">
        <f t="shared" si="1"/>
        <v>Чт</v>
      </c>
      <c r="V3" s="78" t="str">
        <f t="shared" si="1"/>
        <v>Пт</v>
      </c>
      <c r="W3" s="78" t="str">
        <f t="shared" si="1"/>
        <v>Сб</v>
      </c>
      <c r="X3" s="78" t="str">
        <f t="shared" si="1"/>
        <v>Вс</v>
      </c>
      <c r="Y3" s="78" t="str">
        <f t="shared" si="1"/>
        <v>Пн</v>
      </c>
      <c r="Z3" s="78" t="str">
        <f t="shared" si="1"/>
        <v>Вт</v>
      </c>
      <c r="AA3" s="78" t="str">
        <f t="shared" si="1"/>
        <v>Ср</v>
      </c>
      <c r="AB3" s="78" t="str">
        <f t="shared" si="1"/>
        <v>Чт</v>
      </c>
      <c r="AC3" s="78" t="str">
        <f t="shared" si="1"/>
        <v>Пт</v>
      </c>
      <c r="AD3" s="78" t="str">
        <f t="shared" si="1"/>
        <v>Сб</v>
      </c>
      <c r="AE3" s="78" t="str">
        <f t="shared" si="1"/>
        <v>Вс</v>
      </c>
      <c r="AF3" s="78" t="str">
        <f t="shared" si="1"/>
        <v>Пн</v>
      </c>
      <c r="AG3" s="78" t="str">
        <f t="shared" si="1"/>
        <v>Вт</v>
      </c>
      <c r="AH3" s="78" t="str">
        <f t="shared" si="1"/>
        <v>Ср</v>
      </c>
      <c r="AI3" s="78" t="str">
        <f t="shared" si="1"/>
        <v>Чт</v>
      </c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68"/>
    </row>
    <row r="4" spans="2:49" x14ac:dyDescent="0.3">
      <c r="B4" s="70"/>
      <c r="C4" s="70"/>
      <c r="D4" s="70"/>
      <c r="E4" s="70">
        <v>8</v>
      </c>
      <c r="F4" s="70"/>
      <c r="G4" s="70"/>
      <c r="H4" s="70">
        <v>16</v>
      </c>
      <c r="I4" s="70">
        <v>8</v>
      </c>
      <c r="J4" s="70"/>
      <c r="K4" s="70"/>
      <c r="L4" s="70">
        <v>16</v>
      </c>
      <c r="M4" s="70">
        <v>8</v>
      </c>
      <c r="N4" s="70"/>
      <c r="O4" s="70"/>
      <c r="P4" s="70">
        <v>16</v>
      </c>
      <c r="Q4" s="70">
        <v>8</v>
      </c>
      <c r="R4" s="70"/>
      <c r="S4" s="70"/>
      <c r="T4" s="70">
        <v>16</v>
      </c>
      <c r="U4" s="70">
        <v>8</v>
      </c>
      <c r="V4" s="70"/>
      <c r="W4" s="70"/>
      <c r="X4" s="70">
        <v>16</v>
      </c>
      <c r="Y4" s="70">
        <v>8</v>
      </c>
      <c r="Z4" s="70"/>
      <c r="AA4" s="70"/>
      <c r="AB4" s="70">
        <v>16</v>
      </c>
      <c r="AC4" s="70">
        <v>8</v>
      </c>
      <c r="AD4" s="70"/>
      <c r="AE4" s="70"/>
      <c r="AF4" s="70">
        <v>16</v>
      </c>
      <c r="AG4" s="70">
        <v>8</v>
      </c>
      <c r="AH4" s="70"/>
      <c r="AI4" s="70"/>
      <c r="AJ4" s="70">
        <f>Календарь!$X$35</f>
        <v>184</v>
      </c>
      <c r="AK4" s="70">
        <f>SUM(E4:AI4)</f>
        <v>176</v>
      </c>
      <c r="AL4" s="70"/>
      <c r="AM4" s="70"/>
      <c r="AN4" s="70"/>
      <c r="AO4" s="70">
        <f>AK4-AJ4</f>
        <v>-8</v>
      </c>
      <c r="AP4" s="70">
        <f>SUM(I4,M4,Q4,U4,Y4,AC4,AG4,E4)</f>
        <v>64</v>
      </c>
      <c r="AQ4" s="70"/>
      <c r="AR4" s="70"/>
      <c r="AS4" s="70"/>
      <c r="AT4" s="70"/>
      <c r="AU4" s="70"/>
      <c r="AV4" s="70"/>
    </row>
    <row r="5" spans="2:49" x14ac:dyDescent="0.3">
      <c r="B5" s="70"/>
      <c r="C5" s="70"/>
      <c r="D5" s="70"/>
      <c r="E5" s="70">
        <v>8</v>
      </c>
      <c r="F5" s="70"/>
      <c r="G5" s="70"/>
      <c r="H5" s="70">
        <v>16</v>
      </c>
      <c r="I5" s="70">
        <v>8</v>
      </c>
      <c r="J5" s="70"/>
      <c r="K5" s="70"/>
      <c r="L5" s="70">
        <v>16</v>
      </c>
      <c r="M5" s="70">
        <v>8</v>
      </c>
      <c r="N5" s="70"/>
      <c r="O5" s="70"/>
      <c r="P5" s="70">
        <v>16</v>
      </c>
      <c r="Q5" s="70">
        <v>8</v>
      </c>
      <c r="R5" s="70"/>
      <c r="S5" s="70"/>
      <c r="T5" s="70">
        <v>16</v>
      </c>
      <c r="U5" s="70">
        <v>8</v>
      </c>
      <c r="V5" s="70"/>
      <c r="W5" s="70"/>
      <c r="X5" s="70">
        <v>16</v>
      </c>
      <c r="Y5" s="70">
        <v>8</v>
      </c>
      <c r="Z5" s="70"/>
      <c r="AA5" s="70"/>
      <c r="AB5" s="70">
        <v>16</v>
      </c>
      <c r="AC5" s="70">
        <v>8</v>
      </c>
      <c r="AD5" s="70"/>
      <c r="AE5" s="70"/>
      <c r="AF5" s="70">
        <v>16</v>
      </c>
      <c r="AG5" s="70">
        <v>8</v>
      </c>
      <c r="AH5" s="70"/>
      <c r="AI5" s="70"/>
      <c r="AJ5" s="70">
        <f>Календарь!$X$35</f>
        <v>184</v>
      </c>
      <c r="AK5" s="70">
        <f t="shared" ref="AK5:AK16" si="2">SUM(E5:AI5)</f>
        <v>176</v>
      </c>
      <c r="AL5" s="70"/>
      <c r="AM5" s="70"/>
      <c r="AN5" s="70"/>
      <c r="AO5" s="70">
        <f t="shared" ref="AO5:AO16" si="3">AK5-AJ5</f>
        <v>-8</v>
      </c>
      <c r="AP5" s="70">
        <f t="shared" ref="AP5:AP16" si="4">SUM(I5,M5,Q5,U5,Y5,AC5,AG5,E5)</f>
        <v>64</v>
      </c>
      <c r="AQ5" s="70"/>
      <c r="AR5" s="70"/>
      <c r="AS5" s="70"/>
      <c r="AT5" s="70"/>
      <c r="AU5" s="70"/>
      <c r="AV5" s="70"/>
    </row>
    <row r="6" spans="2:49" x14ac:dyDescent="0.3">
      <c r="B6" s="70"/>
      <c r="C6" s="70"/>
      <c r="D6" s="70"/>
      <c r="E6" s="70">
        <v>8</v>
      </c>
      <c r="F6" s="70"/>
      <c r="G6" s="70"/>
      <c r="H6" s="70">
        <v>16</v>
      </c>
      <c r="I6" s="70">
        <v>8</v>
      </c>
      <c r="J6" s="70"/>
      <c r="K6" s="70"/>
      <c r="L6" s="70">
        <v>16</v>
      </c>
      <c r="M6" s="70">
        <v>8</v>
      </c>
      <c r="N6" s="70"/>
      <c r="O6" s="70"/>
      <c r="P6" s="70">
        <v>16</v>
      </c>
      <c r="Q6" s="70">
        <v>8</v>
      </c>
      <c r="R6" s="70"/>
      <c r="S6" s="70"/>
      <c r="T6" s="70">
        <v>16</v>
      </c>
      <c r="U6" s="70">
        <v>8</v>
      </c>
      <c r="V6" s="70"/>
      <c r="W6" s="70"/>
      <c r="X6" s="70">
        <v>16</v>
      </c>
      <c r="Y6" s="70">
        <v>8</v>
      </c>
      <c r="Z6" s="70"/>
      <c r="AA6" s="70"/>
      <c r="AB6" s="70">
        <v>16</v>
      </c>
      <c r="AC6" s="70">
        <v>8</v>
      </c>
      <c r="AD6" s="70"/>
      <c r="AE6" s="70"/>
      <c r="AF6" s="70">
        <v>16</v>
      </c>
      <c r="AG6" s="70">
        <v>8</v>
      </c>
      <c r="AH6" s="70"/>
      <c r="AI6" s="70"/>
      <c r="AJ6" s="70">
        <f>Календарь!$X$35</f>
        <v>184</v>
      </c>
      <c r="AK6" s="70">
        <f t="shared" si="2"/>
        <v>176</v>
      </c>
      <c r="AL6" s="70"/>
      <c r="AM6" s="70"/>
      <c r="AN6" s="70"/>
      <c r="AO6" s="70">
        <f t="shared" si="3"/>
        <v>-8</v>
      </c>
      <c r="AP6" s="70">
        <f t="shared" si="4"/>
        <v>64</v>
      </c>
      <c r="AQ6" s="70"/>
      <c r="AR6" s="70"/>
      <c r="AS6" s="70"/>
      <c r="AT6" s="70"/>
      <c r="AU6" s="70"/>
      <c r="AV6" s="70"/>
    </row>
    <row r="7" spans="2:49" x14ac:dyDescent="0.3">
      <c r="B7" s="165"/>
      <c r="C7" s="165" t="s">
        <v>103</v>
      </c>
      <c r="D7" s="165"/>
      <c r="E7" s="165">
        <v>8</v>
      </c>
      <c r="F7" s="165"/>
      <c r="G7" s="165"/>
      <c r="H7" s="165">
        <v>4</v>
      </c>
      <c r="I7" s="165">
        <v>8</v>
      </c>
      <c r="J7" s="165"/>
      <c r="K7" s="165"/>
      <c r="L7" s="165">
        <v>16</v>
      </c>
      <c r="M7" s="165">
        <v>8</v>
      </c>
      <c r="N7" s="165"/>
      <c r="O7" s="165"/>
      <c r="P7" s="165">
        <v>16</v>
      </c>
      <c r="Q7" s="165">
        <v>8</v>
      </c>
      <c r="R7" s="165"/>
      <c r="S7" s="165"/>
      <c r="T7" s="165">
        <v>16</v>
      </c>
      <c r="U7" s="165">
        <v>2</v>
      </c>
      <c r="V7" s="165"/>
      <c r="W7" s="165"/>
      <c r="X7" s="165">
        <v>16</v>
      </c>
      <c r="Y7" s="165">
        <v>8</v>
      </c>
      <c r="Z7" s="165"/>
      <c r="AA7" s="165"/>
      <c r="AB7" s="165">
        <v>16</v>
      </c>
      <c r="AC7" s="165">
        <v>8</v>
      </c>
      <c r="AD7" s="165"/>
      <c r="AE7" s="165"/>
      <c r="AF7" s="165">
        <v>10</v>
      </c>
      <c r="AG7" s="165">
        <v>8</v>
      </c>
      <c r="AH7" s="165"/>
      <c r="AI7" s="165"/>
      <c r="AJ7" s="165">
        <f>Календарь!$X$35</f>
        <v>184</v>
      </c>
      <c r="AK7" s="165">
        <f t="shared" si="2"/>
        <v>152</v>
      </c>
      <c r="AL7" s="165"/>
      <c r="AM7" s="165"/>
      <c r="AN7" s="165"/>
      <c r="AO7" s="165">
        <f t="shared" si="3"/>
        <v>-32</v>
      </c>
      <c r="AP7" s="70">
        <f t="shared" si="4"/>
        <v>58</v>
      </c>
      <c r="AQ7" s="70"/>
      <c r="AR7" s="70"/>
      <c r="AS7" s="70"/>
      <c r="AT7" s="70"/>
      <c r="AU7" s="70"/>
      <c r="AV7" s="70"/>
    </row>
    <row r="8" spans="2:49" x14ac:dyDescent="0.3">
      <c r="B8" s="70"/>
      <c r="C8" s="70"/>
      <c r="D8" s="70"/>
      <c r="E8" s="70">
        <v>8</v>
      </c>
      <c r="F8" s="70"/>
      <c r="G8" s="70"/>
      <c r="H8" s="70">
        <v>16</v>
      </c>
      <c r="I8" s="70">
        <v>8</v>
      </c>
      <c r="J8" s="70"/>
      <c r="K8" s="70"/>
      <c r="L8" s="70">
        <v>16</v>
      </c>
      <c r="M8" s="70">
        <v>8</v>
      </c>
      <c r="N8" s="70"/>
      <c r="O8" s="70"/>
      <c r="P8" s="70">
        <v>16</v>
      </c>
      <c r="Q8" s="70">
        <v>8</v>
      </c>
      <c r="R8" s="70"/>
      <c r="S8" s="70"/>
      <c r="T8" s="70">
        <v>16</v>
      </c>
      <c r="U8" s="70">
        <v>8</v>
      </c>
      <c r="V8" s="70"/>
      <c r="W8" s="70"/>
      <c r="X8" s="70">
        <v>16</v>
      </c>
      <c r="Y8" s="70">
        <v>8</v>
      </c>
      <c r="Z8" s="70"/>
      <c r="AA8" s="70"/>
      <c r="AB8" s="70">
        <v>16</v>
      </c>
      <c r="AC8" s="70">
        <v>8</v>
      </c>
      <c r="AD8" s="70"/>
      <c r="AE8" s="70"/>
      <c r="AF8" s="70">
        <v>16</v>
      </c>
      <c r="AG8" s="70">
        <v>8</v>
      </c>
      <c r="AH8" s="70"/>
      <c r="AI8" s="70"/>
      <c r="AJ8" s="70">
        <f>Календарь!$X$35</f>
        <v>184</v>
      </c>
      <c r="AK8" s="70">
        <f t="shared" si="2"/>
        <v>176</v>
      </c>
      <c r="AL8" s="70"/>
      <c r="AM8" s="70"/>
      <c r="AN8" s="70"/>
      <c r="AO8" s="72">
        <f t="shared" si="3"/>
        <v>-8</v>
      </c>
      <c r="AP8" s="70">
        <f t="shared" si="4"/>
        <v>64</v>
      </c>
      <c r="AQ8" s="70"/>
      <c r="AR8" s="70"/>
      <c r="AS8" s="70"/>
      <c r="AT8" s="70"/>
      <c r="AU8" s="70"/>
      <c r="AV8" s="70"/>
    </row>
    <row r="9" spans="2:49" x14ac:dyDescent="0.3">
      <c r="B9" s="70"/>
      <c r="C9" s="70"/>
      <c r="D9" s="70"/>
      <c r="E9" s="70">
        <v>8</v>
      </c>
      <c r="F9" s="70"/>
      <c r="G9" s="70"/>
      <c r="H9" s="70">
        <v>16</v>
      </c>
      <c r="I9" s="70">
        <v>8</v>
      </c>
      <c r="J9" s="70"/>
      <c r="K9" s="70"/>
      <c r="L9" s="70">
        <v>16</v>
      </c>
      <c r="M9" s="70">
        <v>8</v>
      </c>
      <c r="N9" s="70"/>
      <c r="O9" s="70"/>
      <c r="P9" s="70">
        <v>16</v>
      </c>
      <c r="Q9" s="70">
        <v>8</v>
      </c>
      <c r="R9" s="70"/>
      <c r="S9" s="70"/>
      <c r="T9" s="70">
        <v>16</v>
      </c>
      <c r="U9" s="70">
        <v>8</v>
      </c>
      <c r="V9" s="70"/>
      <c r="W9" s="70"/>
      <c r="X9" s="70">
        <v>16</v>
      </c>
      <c r="Y9" s="70">
        <v>8</v>
      </c>
      <c r="Z9" s="70"/>
      <c r="AA9" s="70"/>
      <c r="AB9" s="70">
        <v>16</v>
      </c>
      <c r="AC9" s="70">
        <v>8</v>
      </c>
      <c r="AD9" s="70"/>
      <c r="AE9" s="70"/>
      <c r="AF9" s="70">
        <v>16</v>
      </c>
      <c r="AG9" s="70">
        <v>8</v>
      </c>
      <c r="AH9" s="70"/>
      <c r="AI9" s="70"/>
      <c r="AJ9" s="70">
        <f>Календарь!$X$35</f>
        <v>184</v>
      </c>
      <c r="AK9" s="70">
        <f t="shared" si="2"/>
        <v>176</v>
      </c>
      <c r="AL9" s="70"/>
      <c r="AM9" s="70"/>
      <c r="AN9" s="70"/>
      <c r="AO9" s="70">
        <f t="shared" si="3"/>
        <v>-8</v>
      </c>
      <c r="AP9" s="70">
        <f t="shared" si="4"/>
        <v>64</v>
      </c>
      <c r="AQ9" s="70"/>
      <c r="AR9" s="70"/>
      <c r="AS9" s="70"/>
      <c r="AT9" s="70"/>
      <c r="AU9" s="70"/>
      <c r="AV9" s="70"/>
    </row>
    <row r="10" spans="2:49" x14ac:dyDescent="0.3">
      <c r="B10" s="70"/>
      <c r="C10" s="70"/>
      <c r="D10" s="70"/>
      <c r="E10" s="70">
        <v>8</v>
      </c>
      <c r="F10" s="70"/>
      <c r="G10" s="70"/>
      <c r="H10" s="70">
        <v>16</v>
      </c>
      <c r="I10" s="70">
        <v>8</v>
      </c>
      <c r="J10" s="70"/>
      <c r="K10" s="70"/>
      <c r="L10" s="70">
        <v>16</v>
      </c>
      <c r="M10" s="70">
        <v>8</v>
      </c>
      <c r="N10" s="70"/>
      <c r="O10" s="70"/>
      <c r="P10" s="70">
        <v>16</v>
      </c>
      <c r="Q10" s="70">
        <v>8</v>
      </c>
      <c r="R10" s="70"/>
      <c r="S10" s="70"/>
      <c r="T10" s="70">
        <v>16</v>
      </c>
      <c r="U10" s="70">
        <v>8</v>
      </c>
      <c r="V10" s="70"/>
      <c r="W10" s="70"/>
      <c r="X10" s="70">
        <v>16</v>
      </c>
      <c r="Y10" s="70">
        <v>8</v>
      </c>
      <c r="Z10" s="70"/>
      <c r="AA10" s="70"/>
      <c r="AB10" s="70">
        <v>16</v>
      </c>
      <c r="AC10" s="70">
        <v>8</v>
      </c>
      <c r="AD10" s="70"/>
      <c r="AE10" s="70"/>
      <c r="AF10" s="70">
        <v>16</v>
      </c>
      <c r="AG10" s="70">
        <v>8</v>
      </c>
      <c r="AH10" s="70"/>
      <c r="AI10" s="70"/>
      <c r="AJ10" s="70">
        <f>Календарь!$X$35</f>
        <v>184</v>
      </c>
      <c r="AK10" s="70">
        <f t="shared" si="2"/>
        <v>176</v>
      </c>
      <c r="AL10" s="70"/>
      <c r="AM10" s="70"/>
      <c r="AN10" s="70"/>
      <c r="AO10" s="70">
        <f t="shared" si="3"/>
        <v>-8</v>
      </c>
      <c r="AP10" s="70">
        <f t="shared" si="4"/>
        <v>64</v>
      </c>
      <c r="AQ10" s="70"/>
      <c r="AR10" s="70"/>
      <c r="AS10" s="70"/>
      <c r="AT10" s="70"/>
      <c r="AU10" s="70"/>
      <c r="AV10" s="70"/>
    </row>
    <row r="11" spans="2:49" x14ac:dyDescent="0.3">
      <c r="B11" s="70"/>
      <c r="C11" s="70"/>
      <c r="D11" s="70"/>
      <c r="E11" s="70">
        <v>8</v>
      </c>
      <c r="F11" s="70"/>
      <c r="G11" s="70"/>
      <c r="H11" s="70">
        <v>16</v>
      </c>
      <c r="I11" s="70">
        <v>8</v>
      </c>
      <c r="J11" s="70"/>
      <c r="K11" s="70"/>
      <c r="L11" s="70">
        <v>16</v>
      </c>
      <c r="M11" s="70">
        <v>8</v>
      </c>
      <c r="N11" s="70"/>
      <c r="O11" s="70"/>
      <c r="P11" s="70">
        <v>16</v>
      </c>
      <c r="Q11" s="70">
        <v>8</v>
      </c>
      <c r="R11" s="70"/>
      <c r="S11" s="70"/>
      <c r="T11" s="70">
        <v>16</v>
      </c>
      <c r="U11" s="70">
        <v>8</v>
      </c>
      <c r="V11" s="70"/>
      <c r="W11" s="70"/>
      <c r="X11" s="70">
        <v>16</v>
      </c>
      <c r="Y11" s="70">
        <v>8</v>
      </c>
      <c r="Z11" s="70"/>
      <c r="AA11" s="70"/>
      <c r="AB11" s="70">
        <v>16</v>
      </c>
      <c r="AC11" s="70">
        <v>8</v>
      </c>
      <c r="AD11" s="70"/>
      <c r="AE11" s="70"/>
      <c r="AF11" s="70">
        <v>16</v>
      </c>
      <c r="AG11" s="70">
        <v>8</v>
      </c>
      <c r="AH11" s="70"/>
      <c r="AI11" s="70"/>
      <c r="AJ11" s="70">
        <f>Календарь!$X$35</f>
        <v>184</v>
      </c>
      <c r="AK11" s="70">
        <f t="shared" si="2"/>
        <v>176</v>
      </c>
      <c r="AL11" s="70"/>
      <c r="AM11" s="70"/>
      <c r="AN11" s="70"/>
      <c r="AO11" s="70">
        <f t="shared" si="3"/>
        <v>-8</v>
      </c>
      <c r="AP11" s="70">
        <f t="shared" si="4"/>
        <v>64</v>
      </c>
      <c r="AQ11" s="70"/>
      <c r="AR11" s="70"/>
      <c r="AS11" s="70"/>
      <c r="AT11" s="70"/>
      <c r="AU11" s="70"/>
      <c r="AV11" s="70"/>
    </row>
    <row r="12" spans="2:49" x14ac:dyDescent="0.3">
      <c r="B12" s="70"/>
      <c r="C12" s="70"/>
      <c r="D12" s="70"/>
      <c r="E12" s="70">
        <v>8</v>
      </c>
      <c r="F12" s="70"/>
      <c r="G12" s="70"/>
      <c r="H12" s="70">
        <v>16</v>
      </c>
      <c r="I12" s="70">
        <v>8</v>
      </c>
      <c r="J12" s="70"/>
      <c r="K12" s="70"/>
      <c r="L12" s="70">
        <v>16</v>
      </c>
      <c r="M12" s="70">
        <v>8</v>
      </c>
      <c r="N12" s="70"/>
      <c r="O12" s="70"/>
      <c r="P12" s="70">
        <v>16</v>
      </c>
      <c r="Q12" s="70">
        <v>8</v>
      </c>
      <c r="R12" s="70"/>
      <c r="S12" s="70"/>
      <c r="T12" s="70">
        <v>16</v>
      </c>
      <c r="U12" s="70">
        <v>8</v>
      </c>
      <c r="V12" s="70"/>
      <c r="W12" s="70"/>
      <c r="X12" s="70">
        <v>16</v>
      </c>
      <c r="Y12" s="70">
        <v>8</v>
      </c>
      <c r="Z12" s="70"/>
      <c r="AA12" s="70"/>
      <c r="AB12" s="70">
        <v>16</v>
      </c>
      <c r="AC12" s="70">
        <v>8</v>
      </c>
      <c r="AD12" s="70"/>
      <c r="AE12" s="70"/>
      <c r="AF12" s="70">
        <v>16</v>
      </c>
      <c r="AG12" s="70">
        <v>8</v>
      </c>
      <c r="AH12" s="70"/>
      <c r="AI12" s="70"/>
      <c r="AJ12" s="70">
        <f>Календарь!$X$35</f>
        <v>184</v>
      </c>
      <c r="AK12" s="70">
        <f t="shared" si="2"/>
        <v>176</v>
      </c>
      <c r="AL12" s="70"/>
      <c r="AM12" s="70"/>
      <c r="AN12" s="70"/>
      <c r="AO12" s="70">
        <f t="shared" si="3"/>
        <v>-8</v>
      </c>
      <c r="AP12" s="70">
        <f t="shared" si="4"/>
        <v>64</v>
      </c>
      <c r="AQ12" s="70"/>
      <c r="AR12" s="70"/>
      <c r="AS12" s="70"/>
      <c r="AT12" s="70"/>
      <c r="AU12" s="70"/>
      <c r="AV12" s="70"/>
    </row>
    <row r="13" spans="2:49" x14ac:dyDescent="0.3">
      <c r="B13" s="70"/>
      <c r="C13" s="70"/>
      <c r="D13" s="70"/>
      <c r="E13" s="70">
        <v>8</v>
      </c>
      <c r="F13" s="70"/>
      <c r="G13" s="70"/>
      <c r="H13" s="70">
        <v>16</v>
      </c>
      <c r="I13" s="70">
        <v>8</v>
      </c>
      <c r="J13" s="70"/>
      <c r="K13" s="70"/>
      <c r="L13" s="70">
        <v>16</v>
      </c>
      <c r="M13" s="70">
        <v>8</v>
      </c>
      <c r="N13" s="70"/>
      <c r="O13" s="70"/>
      <c r="P13" s="70">
        <v>16</v>
      </c>
      <c r="Q13" s="70">
        <v>8</v>
      </c>
      <c r="R13" s="70"/>
      <c r="S13" s="70"/>
      <c r="T13" s="70">
        <v>16</v>
      </c>
      <c r="U13" s="70">
        <v>8</v>
      </c>
      <c r="V13" s="70"/>
      <c r="W13" s="70"/>
      <c r="X13" s="70">
        <v>16</v>
      </c>
      <c r="Y13" s="70">
        <v>8</v>
      </c>
      <c r="Z13" s="70"/>
      <c r="AA13" s="70"/>
      <c r="AB13" s="70">
        <v>16</v>
      </c>
      <c r="AC13" s="70">
        <v>8</v>
      </c>
      <c r="AD13" s="70"/>
      <c r="AE13" s="70"/>
      <c r="AF13" s="70">
        <v>16</v>
      </c>
      <c r="AG13" s="70">
        <v>8</v>
      </c>
      <c r="AH13" s="70"/>
      <c r="AI13" s="70"/>
      <c r="AJ13" s="70">
        <f>Календарь!$X$35</f>
        <v>184</v>
      </c>
      <c r="AK13" s="70">
        <f t="shared" si="2"/>
        <v>176</v>
      </c>
      <c r="AL13" s="70"/>
      <c r="AM13" s="70"/>
      <c r="AN13" s="70"/>
      <c r="AO13" s="70">
        <f t="shared" si="3"/>
        <v>-8</v>
      </c>
      <c r="AP13" s="70">
        <f t="shared" si="4"/>
        <v>64</v>
      </c>
      <c r="AQ13" s="70"/>
      <c r="AR13" s="70"/>
      <c r="AS13" s="70"/>
      <c r="AT13" s="70"/>
      <c r="AU13" s="70"/>
      <c r="AV13" s="70"/>
    </row>
    <row r="14" spans="2:49" x14ac:dyDescent="0.3">
      <c r="B14" s="70"/>
      <c r="C14" s="70"/>
      <c r="D14" s="70"/>
      <c r="E14" s="70">
        <v>8</v>
      </c>
      <c r="F14" s="70"/>
      <c r="G14" s="70"/>
      <c r="H14" s="70">
        <v>16</v>
      </c>
      <c r="I14" s="70">
        <v>8</v>
      </c>
      <c r="J14" s="70"/>
      <c r="K14" s="70"/>
      <c r="L14" s="70">
        <v>16</v>
      </c>
      <c r="M14" s="70">
        <v>8</v>
      </c>
      <c r="N14" s="70"/>
      <c r="O14" s="70"/>
      <c r="P14" s="70">
        <v>16</v>
      </c>
      <c r="Q14" s="70">
        <v>8</v>
      </c>
      <c r="R14" s="70"/>
      <c r="S14" s="70"/>
      <c r="T14" s="70">
        <v>16</v>
      </c>
      <c r="U14" s="70">
        <v>8</v>
      </c>
      <c r="V14" s="70"/>
      <c r="W14" s="70"/>
      <c r="X14" s="70">
        <v>16</v>
      </c>
      <c r="Y14" s="70">
        <v>8</v>
      </c>
      <c r="Z14" s="70"/>
      <c r="AA14" s="70"/>
      <c r="AB14" s="70">
        <v>16</v>
      </c>
      <c r="AC14" s="70">
        <v>8</v>
      </c>
      <c r="AD14" s="70"/>
      <c r="AE14" s="70"/>
      <c r="AF14" s="70">
        <v>16</v>
      </c>
      <c r="AG14" s="70">
        <v>8</v>
      </c>
      <c r="AH14" s="70"/>
      <c r="AI14" s="70"/>
      <c r="AJ14" s="70">
        <f>Календарь!$X$35</f>
        <v>184</v>
      </c>
      <c r="AK14" s="70">
        <f t="shared" si="2"/>
        <v>176</v>
      </c>
      <c r="AL14" s="70"/>
      <c r="AM14" s="70"/>
      <c r="AN14" s="70"/>
      <c r="AO14" s="70">
        <f t="shared" si="3"/>
        <v>-8</v>
      </c>
      <c r="AP14" s="70">
        <f t="shared" si="4"/>
        <v>64</v>
      </c>
      <c r="AQ14" s="70"/>
      <c r="AR14" s="70"/>
      <c r="AS14" s="70"/>
      <c r="AT14" s="70"/>
      <c r="AU14" s="70"/>
      <c r="AV14" s="70"/>
    </row>
    <row r="15" spans="2:49" x14ac:dyDescent="0.3">
      <c r="B15" s="70"/>
      <c r="C15" s="70"/>
      <c r="D15" s="70"/>
      <c r="E15" s="70">
        <v>8</v>
      </c>
      <c r="F15" s="70"/>
      <c r="G15" s="70"/>
      <c r="H15" s="70">
        <v>16</v>
      </c>
      <c r="I15" s="70">
        <v>8</v>
      </c>
      <c r="J15" s="70"/>
      <c r="K15" s="70"/>
      <c r="L15" s="70">
        <v>16</v>
      </c>
      <c r="M15" s="70">
        <v>8</v>
      </c>
      <c r="N15" s="70"/>
      <c r="O15" s="70"/>
      <c r="P15" s="70">
        <v>16</v>
      </c>
      <c r="Q15" s="70">
        <v>8</v>
      </c>
      <c r="R15" s="70"/>
      <c r="S15" s="70"/>
      <c r="T15" s="70">
        <v>16</v>
      </c>
      <c r="U15" s="70">
        <v>8</v>
      </c>
      <c r="V15" s="70"/>
      <c r="W15" s="70"/>
      <c r="X15" s="70">
        <v>16</v>
      </c>
      <c r="Y15" s="70">
        <v>8</v>
      </c>
      <c r="Z15" s="70"/>
      <c r="AA15" s="70"/>
      <c r="AB15" s="70">
        <v>16</v>
      </c>
      <c r="AC15" s="70">
        <v>8</v>
      </c>
      <c r="AD15" s="70"/>
      <c r="AE15" s="70"/>
      <c r="AF15" s="70">
        <v>16</v>
      </c>
      <c r="AG15" s="70">
        <v>8</v>
      </c>
      <c r="AH15" s="70"/>
      <c r="AI15" s="70"/>
      <c r="AJ15" s="70">
        <f>Календарь!$X$35</f>
        <v>184</v>
      </c>
      <c r="AK15" s="70">
        <f t="shared" si="2"/>
        <v>176</v>
      </c>
      <c r="AL15" s="70"/>
      <c r="AM15" s="70"/>
      <c r="AN15" s="70"/>
      <c r="AO15" s="70">
        <f t="shared" si="3"/>
        <v>-8</v>
      </c>
      <c r="AP15" s="70">
        <f t="shared" si="4"/>
        <v>64</v>
      </c>
      <c r="AQ15" s="70"/>
      <c r="AR15" s="70"/>
      <c r="AS15" s="70"/>
      <c r="AT15" s="70"/>
      <c r="AU15" s="70"/>
      <c r="AV15" s="70"/>
    </row>
    <row r="16" spans="2:49" x14ac:dyDescent="0.3">
      <c r="B16" s="70"/>
      <c r="C16" s="70"/>
      <c r="D16" s="70"/>
      <c r="E16" s="70">
        <v>8</v>
      </c>
      <c r="F16" s="70"/>
      <c r="G16" s="70"/>
      <c r="H16" s="70">
        <v>16</v>
      </c>
      <c r="I16" s="70">
        <v>8</v>
      </c>
      <c r="J16" s="70"/>
      <c r="K16" s="70"/>
      <c r="L16" s="70">
        <v>16</v>
      </c>
      <c r="M16" s="70">
        <v>8</v>
      </c>
      <c r="N16" s="70"/>
      <c r="O16" s="70"/>
      <c r="P16" s="70">
        <v>16</v>
      </c>
      <c r="Q16" s="70">
        <v>8</v>
      </c>
      <c r="R16" s="70"/>
      <c r="S16" s="70"/>
      <c r="T16" s="70">
        <v>16</v>
      </c>
      <c r="U16" s="70">
        <v>8</v>
      </c>
      <c r="V16" s="70"/>
      <c r="W16" s="70"/>
      <c r="X16" s="70">
        <v>16</v>
      </c>
      <c r="Y16" s="70">
        <v>8</v>
      </c>
      <c r="Z16" s="70"/>
      <c r="AA16" s="70"/>
      <c r="AB16" s="70">
        <v>16</v>
      </c>
      <c r="AC16" s="70">
        <v>8</v>
      </c>
      <c r="AD16" s="70"/>
      <c r="AE16" s="70"/>
      <c r="AF16" s="70">
        <v>16</v>
      </c>
      <c r="AG16" s="70">
        <v>8</v>
      </c>
      <c r="AH16" s="70"/>
      <c r="AI16" s="70"/>
      <c r="AJ16" s="70">
        <f>Календарь!$X$35</f>
        <v>184</v>
      </c>
      <c r="AK16" s="70">
        <f t="shared" si="2"/>
        <v>176</v>
      </c>
      <c r="AL16" s="70"/>
      <c r="AM16" s="70"/>
      <c r="AN16" s="70"/>
      <c r="AO16" s="70">
        <f t="shared" si="3"/>
        <v>-8</v>
      </c>
      <c r="AP16" s="70">
        <f t="shared" si="4"/>
        <v>64</v>
      </c>
      <c r="AQ16" s="70"/>
      <c r="AR16" s="70"/>
      <c r="AS16" s="70"/>
      <c r="AT16" s="70"/>
      <c r="AU16" s="70"/>
      <c r="AV16" s="70"/>
    </row>
    <row r="17" spans="2:53" x14ac:dyDescent="0.3">
      <c r="B17" s="70"/>
      <c r="C17" s="70"/>
      <c r="D17" s="70"/>
      <c r="E17" s="70" t="s">
        <v>16</v>
      </c>
      <c r="F17" s="70" t="s">
        <v>16</v>
      </c>
      <c r="G17" s="70" t="s">
        <v>16</v>
      </c>
      <c r="H17" s="70" t="s">
        <v>16</v>
      </c>
      <c r="I17" s="70" t="s">
        <v>16</v>
      </c>
      <c r="J17" s="70" t="s">
        <v>16</v>
      </c>
      <c r="K17" s="70" t="s">
        <v>16</v>
      </c>
      <c r="L17" s="70" t="s">
        <v>16</v>
      </c>
      <c r="M17" s="70" t="s">
        <v>16</v>
      </c>
      <c r="N17" s="70" t="s">
        <v>16</v>
      </c>
      <c r="O17" s="70" t="s">
        <v>16</v>
      </c>
      <c r="P17" s="70" t="s">
        <v>16</v>
      </c>
      <c r="Q17" s="70" t="s">
        <v>16</v>
      </c>
      <c r="R17" s="70" t="s">
        <v>16</v>
      </c>
      <c r="S17" s="70" t="s">
        <v>16</v>
      </c>
      <c r="T17" s="70" t="s">
        <v>16</v>
      </c>
      <c r="U17" s="70" t="s">
        <v>16</v>
      </c>
      <c r="V17" s="70" t="s">
        <v>16</v>
      </c>
      <c r="W17" s="70" t="s">
        <v>16</v>
      </c>
      <c r="X17" s="70" t="s">
        <v>16</v>
      </c>
      <c r="Y17" s="70" t="s">
        <v>16</v>
      </c>
      <c r="Z17" s="70" t="s">
        <v>16</v>
      </c>
      <c r="AA17" s="70" t="s">
        <v>16</v>
      </c>
      <c r="AB17" s="70" t="s">
        <v>16</v>
      </c>
      <c r="AC17" s="70" t="s">
        <v>16</v>
      </c>
      <c r="AD17" s="70" t="s">
        <v>16</v>
      </c>
      <c r="AE17" s="70" t="s">
        <v>16</v>
      </c>
      <c r="AF17" s="70" t="s">
        <v>16</v>
      </c>
      <c r="AG17" s="70" t="s">
        <v>16</v>
      </c>
      <c r="AH17" s="70" t="s">
        <v>16</v>
      </c>
      <c r="AI17" s="70" t="s">
        <v>16</v>
      </c>
      <c r="AJ17" s="70">
        <f>Календарь!$X$32</f>
        <v>176</v>
      </c>
      <c r="AK17" s="70">
        <v>4</v>
      </c>
      <c r="AL17" s="70"/>
      <c r="AM17" s="70"/>
      <c r="AN17" s="70"/>
      <c r="AO17" s="70">
        <f>AK17-AJ17</f>
        <v>-172</v>
      </c>
      <c r="AP17" s="70">
        <f t="shared" ref="AP17" si="5">SUM(F17,J17,N17,R17,V17,Z17,AD17,AH17)</f>
        <v>0</v>
      </c>
      <c r="AQ17" s="70"/>
      <c r="AR17" s="70"/>
      <c r="AS17" s="70"/>
      <c r="AT17" s="70"/>
      <c r="AU17" s="70"/>
      <c r="AV17" s="70"/>
    </row>
    <row r="19" spans="2:53" x14ac:dyDescent="0.3"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</row>
    <row r="20" spans="2:53" x14ac:dyDescent="0.3"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</row>
    <row r="24" spans="2:53" ht="55.95" customHeight="1" x14ac:dyDescent="0.35">
      <c r="F24" t="s">
        <v>80</v>
      </c>
    </row>
    <row r="25" spans="2:53" ht="114" customHeight="1" x14ac:dyDescent="0.3">
      <c r="B25" s="69" t="s">
        <v>0</v>
      </c>
      <c r="C25" s="70" t="s">
        <v>1</v>
      </c>
      <c r="D25" s="70" t="s">
        <v>2</v>
      </c>
      <c r="E25" s="76">
        <v>41579</v>
      </c>
      <c r="F25" s="76">
        <f>E25+1</f>
        <v>41580</v>
      </c>
      <c r="G25" s="76">
        <f t="shared" ref="G25:AI25" si="6">F25+1</f>
        <v>41581</v>
      </c>
      <c r="H25" s="76">
        <f t="shared" si="6"/>
        <v>41582</v>
      </c>
      <c r="I25" s="76">
        <f t="shared" si="6"/>
        <v>41583</v>
      </c>
      <c r="J25" s="76">
        <f t="shared" si="6"/>
        <v>41584</v>
      </c>
      <c r="K25" s="76">
        <f t="shared" si="6"/>
        <v>41585</v>
      </c>
      <c r="L25" s="76">
        <f t="shared" si="6"/>
        <v>41586</v>
      </c>
      <c r="M25" s="76">
        <f t="shared" si="6"/>
        <v>41587</v>
      </c>
      <c r="N25" s="76">
        <f t="shared" si="6"/>
        <v>41588</v>
      </c>
      <c r="O25" s="76">
        <f t="shared" si="6"/>
        <v>41589</v>
      </c>
      <c r="P25" s="76">
        <f t="shared" si="6"/>
        <v>41590</v>
      </c>
      <c r="Q25" s="76">
        <f t="shared" si="6"/>
        <v>41591</v>
      </c>
      <c r="R25" s="76">
        <f t="shared" si="6"/>
        <v>41592</v>
      </c>
      <c r="S25" s="76">
        <f t="shared" si="6"/>
        <v>41593</v>
      </c>
      <c r="T25" s="76">
        <f t="shared" si="6"/>
        <v>41594</v>
      </c>
      <c r="U25" s="76">
        <f t="shared" si="6"/>
        <v>41595</v>
      </c>
      <c r="V25" s="76">
        <f t="shared" si="6"/>
        <v>41596</v>
      </c>
      <c r="W25" s="76">
        <f t="shared" si="6"/>
        <v>41597</v>
      </c>
      <c r="X25" s="76">
        <f t="shared" si="6"/>
        <v>41598</v>
      </c>
      <c r="Y25" s="76">
        <f t="shared" si="6"/>
        <v>41599</v>
      </c>
      <c r="Z25" s="76">
        <f t="shared" si="6"/>
        <v>41600</v>
      </c>
      <c r="AA25" s="76">
        <f t="shared" si="6"/>
        <v>41601</v>
      </c>
      <c r="AB25" s="76">
        <f t="shared" si="6"/>
        <v>41602</v>
      </c>
      <c r="AC25" s="76">
        <f t="shared" si="6"/>
        <v>41603</v>
      </c>
      <c r="AD25" s="76">
        <f t="shared" si="6"/>
        <v>41604</v>
      </c>
      <c r="AE25" s="76">
        <f t="shared" si="6"/>
        <v>41605</v>
      </c>
      <c r="AF25" s="76">
        <f t="shared" si="6"/>
        <v>41606</v>
      </c>
      <c r="AG25" s="76">
        <f t="shared" si="6"/>
        <v>41607</v>
      </c>
      <c r="AH25" s="76">
        <f t="shared" si="6"/>
        <v>41608</v>
      </c>
      <c r="AI25" s="76">
        <f t="shared" si="6"/>
        <v>41609</v>
      </c>
      <c r="AJ25" s="80" t="s">
        <v>3</v>
      </c>
      <c r="AK25" s="80" t="s">
        <v>4</v>
      </c>
      <c r="AL25" s="80" t="s">
        <v>5</v>
      </c>
      <c r="AM25" s="80" t="s">
        <v>6</v>
      </c>
      <c r="AN25" s="80" t="s">
        <v>7</v>
      </c>
      <c r="AO25" s="80" t="s">
        <v>8</v>
      </c>
      <c r="AP25" s="80" t="s">
        <v>9</v>
      </c>
      <c r="AQ25" s="80" t="s">
        <v>10</v>
      </c>
      <c r="AR25" s="80" t="s">
        <v>11</v>
      </c>
      <c r="AS25" s="80" t="s">
        <v>12</v>
      </c>
      <c r="AT25" s="80" t="s">
        <v>13</v>
      </c>
      <c r="AU25" s="80" t="s">
        <v>14</v>
      </c>
      <c r="AV25" s="80" t="s">
        <v>15</v>
      </c>
      <c r="AW25" s="73"/>
      <c r="AX25" s="74"/>
      <c r="AY25" s="74"/>
      <c r="AZ25" s="74"/>
      <c r="BA25" s="74"/>
    </row>
    <row r="26" spans="2:53" ht="10.199999999999999" customHeight="1" x14ac:dyDescent="0.3">
      <c r="B26" s="69"/>
      <c r="C26" s="82"/>
      <c r="D26" s="83"/>
      <c r="E26" s="79" t="str">
        <f>IF(WEEKDAY(E25,2)=1,"пн.",IF(WEEKDAY(E25,2)=2,"вт.",IF(WEEKDAY(E25,2)=3,"ср.",IF(WEEKDAY(E25,2)=4,"чт.",IF(WEEKDAY(E25,2)=5,"пт.",IF(WEEKDAY(E25,2)=6,"сб.",IF(WEEKDAY(E25,2)=7,"вс.")))))))</f>
        <v>пт.</v>
      </c>
      <c r="F26" s="79" t="str">
        <f t="shared" ref="F26:AI26" si="7">IF(WEEKDAY(F25,2)=1,"пн.",IF(WEEKDAY(F25,2)=2,"вт.",IF(WEEKDAY(F25,2)=3,"ср.",IF(WEEKDAY(F25,2)=4,"чт.",IF(WEEKDAY(F25,2)=5,"пт.",IF(WEEKDAY(F25,2)=6,"сб.",IF(WEEKDAY(F25,2)=7,"вс.")))))))</f>
        <v>сб.</v>
      </c>
      <c r="G26" s="79" t="str">
        <f t="shared" si="7"/>
        <v>вс.</v>
      </c>
      <c r="H26" s="79" t="str">
        <f t="shared" si="7"/>
        <v>пн.</v>
      </c>
      <c r="I26" s="79" t="str">
        <f t="shared" si="7"/>
        <v>вт.</v>
      </c>
      <c r="J26" s="79" t="str">
        <f t="shared" si="7"/>
        <v>ср.</v>
      </c>
      <c r="K26" s="79" t="str">
        <f t="shared" si="7"/>
        <v>чт.</v>
      </c>
      <c r="L26" s="79" t="str">
        <f t="shared" si="7"/>
        <v>пт.</v>
      </c>
      <c r="M26" s="79" t="str">
        <f t="shared" si="7"/>
        <v>сб.</v>
      </c>
      <c r="N26" s="79" t="str">
        <f t="shared" si="7"/>
        <v>вс.</v>
      </c>
      <c r="O26" s="79" t="str">
        <f t="shared" si="7"/>
        <v>пн.</v>
      </c>
      <c r="P26" s="79" t="str">
        <f t="shared" si="7"/>
        <v>вт.</v>
      </c>
      <c r="Q26" s="79" t="str">
        <f t="shared" si="7"/>
        <v>ср.</v>
      </c>
      <c r="R26" s="79" t="str">
        <f t="shared" si="7"/>
        <v>чт.</v>
      </c>
      <c r="S26" s="79" t="str">
        <f t="shared" si="7"/>
        <v>пт.</v>
      </c>
      <c r="T26" s="79" t="str">
        <f t="shared" si="7"/>
        <v>сб.</v>
      </c>
      <c r="U26" s="79" t="str">
        <f t="shared" si="7"/>
        <v>вс.</v>
      </c>
      <c r="V26" s="79" t="str">
        <f t="shared" si="7"/>
        <v>пн.</v>
      </c>
      <c r="W26" s="79" t="str">
        <f t="shared" si="7"/>
        <v>вт.</v>
      </c>
      <c r="X26" s="79" t="str">
        <f t="shared" si="7"/>
        <v>ср.</v>
      </c>
      <c r="Y26" s="79" t="str">
        <f t="shared" si="7"/>
        <v>чт.</v>
      </c>
      <c r="Z26" s="79" t="str">
        <f t="shared" si="7"/>
        <v>пт.</v>
      </c>
      <c r="AA26" s="79" t="str">
        <f t="shared" si="7"/>
        <v>сб.</v>
      </c>
      <c r="AB26" s="79" t="str">
        <f t="shared" si="7"/>
        <v>вс.</v>
      </c>
      <c r="AC26" s="79" t="str">
        <f t="shared" si="7"/>
        <v>пн.</v>
      </c>
      <c r="AD26" s="79" t="str">
        <f t="shared" si="7"/>
        <v>вт.</v>
      </c>
      <c r="AE26" s="79" t="str">
        <f t="shared" si="7"/>
        <v>ср.</v>
      </c>
      <c r="AF26" s="79" t="str">
        <f t="shared" si="7"/>
        <v>чт.</v>
      </c>
      <c r="AG26" s="79" t="str">
        <f t="shared" si="7"/>
        <v>пт.</v>
      </c>
      <c r="AH26" s="79" t="str">
        <f t="shared" si="7"/>
        <v>сб.</v>
      </c>
      <c r="AI26" s="79" t="str">
        <f t="shared" si="7"/>
        <v>вс.</v>
      </c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73"/>
      <c r="AX26" s="74"/>
      <c r="AY26" s="74"/>
      <c r="AZ26" s="74"/>
      <c r="BA26" s="74"/>
    </row>
    <row r="27" spans="2:53" x14ac:dyDescent="0.3">
      <c r="B27" s="70"/>
      <c r="C27" s="70"/>
      <c r="D27" s="70"/>
      <c r="E27" s="70">
        <v>16</v>
      </c>
      <c r="F27" s="70">
        <v>8</v>
      </c>
      <c r="G27" s="70"/>
      <c r="H27" s="70"/>
      <c r="I27" s="70">
        <v>16</v>
      </c>
      <c r="J27" s="70">
        <v>8</v>
      </c>
      <c r="K27" s="70"/>
      <c r="L27" s="70"/>
      <c r="M27" s="70">
        <v>16</v>
      </c>
      <c r="N27" s="70">
        <v>8</v>
      </c>
      <c r="O27" s="70"/>
      <c r="P27" s="70"/>
      <c r="Q27" s="70">
        <v>16</v>
      </c>
      <c r="R27" s="70">
        <v>8</v>
      </c>
      <c r="S27" s="70"/>
      <c r="T27" s="70"/>
      <c r="U27" s="70">
        <v>16</v>
      </c>
      <c r="V27" s="70">
        <v>8</v>
      </c>
      <c r="W27" s="70"/>
      <c r="X27" s="70"/>
      <c r="Y27" s="70">
        <v>16</v>
      </c>
      <c r="Z27" s="70">
        <v>8</v>
      </c>
      <c r="AA27" s="70"/>
      <c r="AB27" s="70"/>
      <c r="AC27" s="70">
        <v>16</v>
      </c>
      <c r="AD27" s="70">
        <v>8</v>
      </c>
      <c r="AE27" s="70"/>
      <c r="AF27" s="70"/>
      <c r="AG27" s="70">
        <v>16</v>
      </c>
      <c r="AH27" s="70">
        <v>8</v>
      </c>
      <c r="AI27" s="70"/>
      <c r="AJ27" s="70">
        <f>Календарь!$X$36</f>
        <v>160</v>
      </c>
      <c r="AK27" s="70">
        <f>SUM(E27:AI27)</f>
        <v>192</v>
      </c>
      <c r="AL27" s="70"/>
      <c r="AM27" s="70"/>
      <c r="AN27" s="70"/>
      <c r="AO27" s="70">
        <f t="shared" ref="AO27:AO40" si="8">AK27-AJ27</f>
        <v>32</v>
      </c>
      <c r="AP27" s="70">
        <f>SUM(F27,J27,N27,R27,V27,Z27,AD27,AH27)</f>
        <v>64</v>
      </c>
      <c r="AQ27" s="70"/>
      <c r="AR27" s="70"/>
      <c r="AS27" s="70"/>
      <c r="AT27" s="70"/>
      <c r="AU27" s="70"/>
      <c r="AV27" s="70"/>
      <c r="AW27" s="74"/>
      <c r="AX27" s="74"/>
      <c r="AY27" s="74"/>
      <c r="AZ27" s="74"/>
      <c r="BA27" s="74"/>
    </row>
    <row r="28" spans="2:53" x14ac:dyDescent="0.3">
      <c r="B28" s="70"/>
      <c r="C28" s="70"/>
      <c r="D28" s="70"/>
      <c r="E28" s="70">
        <v>16</v>
      </c>
      <c r="F28" s="70">
        <v>8</v>
      </c>
      <c r="G28" s="70"/>
      <c r="H28" s="70"/>
      <c r="I28" s="70">
        <v>16</v>
      </c>
      <c r="J28" s="70">
        <v>8</v>
      </c>
      <c r="K28" s="70"/>
      <c r="L28" s="70"/>
      <c r="M28" s="70">
        <v>16</v>
      </c>
      <c r="N28" s="70">
        <v>8</v>
      </c>
      <c r="O28" s="70"/>
      <c r="P28" s="70"/>
      <c r="Q28" s="70">
        <v>16</v>
      </c>
      <c r="R28" s="70">
        <v>8</v>
      </c>
      <c r="S28" s="70"/>
      <c r="T28" s="70"/>
      <c r="U28" s="70">
        <v>16</v>
      </c>
      <c r="V28" s="70">
        <v>8</v>
      </c>
      <c r="W28" s="70"/>
      <c r="X28" s="70"/>
      <c r="Y28" s="70">
        <v>16</v>
      </c>
      <c r="Z28" s="70">
        <v>8</v>
      </c>
      <c r="AA28" s="70"/>
      <c r="AB28" s="70"/>
      <c r="AC28" s="70">
        <v>16</v>
      </c>
      <c r="AD28" s="70">
        <v>8</v>
      </c>
      <c r="AE28" s="70"/>
      <c r="AF28" s="70"/>
      <c r="AG28" s="70">
        <v>16</v>
      </c>
      <c r="AH28" s="70">
        <v>8</v>
      </c>
      <c r="AI28" s="70"/>
      <c r="AJ28" s="70">
        <f>Календарь!$X$36</f>
        <v>160</v>
      </c>
      <c r="AK28" s="70">
        <f t="shared" ref="AK28:AK39" si="9">SUM(E28:AI28)</f>
        <v>192</v>
      </c>
      <c r="AL28" s="70"/>
      <c r="AM28" s="70"/>
      <c r="AN28" s="70"/>
      <c r="AO28" s="70">
        <f t="shared" si="8"/>
        <v>32</v>
      </c>
      <c r="AP28" s="70">
        <f t="shared" ref="AP28:AP40" si="10">SUM(F28,J28,N28,R28,V28,Z28,AD28,AH28)</f>
        <v>64</v>
      </c>
      <c r="AQ28" s="70"/>
      <c r="AR28" s="70"/>
      <c r="AS28" s="70"/>
      <c r="AT28" s="70"/>
      <c r="AU28" s="70"/>
      <c r="AV28" s="70"/>
      <c r="AW28" s="74"/>
      <c r="AX28" s="74"/>
      <c r="AY28" s="74"/>
      <c r="AZ28" s="74"/>
      <c r="BA28" s="74"/>
    </row>
    <row r="29" spans="2:53" x14ac:dyDescent="0.3">
      <c r="B29" s="70"/>
      <c r="C29" s="70"/>
      <c r="D29" s="70"/>
      <c r="E29" s="70">
        <v>16</v>
      </c>
      <c r="F29" s="70">
        <v>8</v>
      </c>
      <c r="G29" s="70"/>
      <c r="H29" s="70"/>
      <c r="I29" s="70">
        <v>16</v>
      </c>
      <c r="J29" s="70">
        <v>8</v>
      </c>
      <c r="K29" s="70"/>
      <c r="L29" s="70"/>
      <c r="M29" s="70">
        <v>16</v>
      </c>
      <c r="N29" s="70">
        <v>8</v>
      </c>
      <c r="O29" s="70"/>
      <c r="P29" s="70"/>
      <c r="Q29" s="70">
        <v>16</v>
      </c>
      <c r="R29" s="70">
        <v>8</v>
      </c>
      <c r="S29" s="70"/>
      <c r="T29" s="70"/>
      <c r="U29" s="70">
        <v>16</v>
      </c>
      <c r="V29" s="70">
        <v>8</v>
      </c>
      <c r="W29" s="70"/>
      <c r="X29" s="70"/>
      <c r="Y29" s="70">
        <v>16</v>
      </c>
      <c r="Z29" s="70">
        <v>8</v>
      </c>
      <c r="AA29" s="70"/>
      <c r="AB29" s="70"/>
      <c r="AC29" s="70">
        <v>16</v>
      </c>
      <c r="AD29" s="70">
        <v>8</v>
      </c>
      <c r="AE29" s="70"/>
      <c r="AF29" s="70"/>
      <c r="AG29" s="70">
        <v>16</v>
      </c>
      <c r="AH29" s="70">
        <v>8</v>
      </c>
      <c r="AI29" s="70"/>
      <c r="AJ29" s="70">
        <f>Календарь!$X$36</f>
        <v>160</v>
      </c>
      <c r="AK29" s="70">
        <f t="shared" si="9"/>
        <v>192</v>
      </c>
      <c r="AL29" s="70"/>
      <c r="AM29" s="70"/>
      <c r="AN29" s="70"/>
      <c r="AO29" s="70">
        <f t="shared" si="8"/>
        <v>32</v>
      </c>
      <c r="AP29" s="70">
        <f t="shared" si="10"/>
        <v>64</v>
      </c>
      <c r="AQ29" s="70"/>
      <c r="AR29" s="70"/>
      <c r="AS29" s="70"/>
      <c r="AT29" s="70"/>
      <c r="AU29" s="70"/>
      <c r="AV29" s="70"/>
      <c r="AW29" s="74"/>
      <c r="AX29" s="74"/>
      <c r="AY29" s="74"/>
      <c r="AZ29" s="74"/>
      <c r="BA29" s="74"/>
    </row>
    <row r="30" spans="2:53" x14ac:dyDescent="0.3">
      <c r="B30" s="70"/>
      <c r="C30" s="70"/>
      <c r="D30" s="70"/>
      <c r="E30" s="70">
        <v>16</v>
      </c>
      <c r="F30" s="70">
        <v>8</v>
      </c>
      <c r="G30" s="70"/>
      <c r="H30" s="70"/>
      <c r="I30" s="70">
        <v>16</v>
      </c>
      <c r="J30" s="70">
        <v>8</v>
      </c>
      <c r="K30" s="70"/>
      <c r="L30" s="70"/>
      <c r="M30" s="70">
        <v>16</v>
      </c>
      <c r="N30" s="70">
        <v>8</v>
      </c>
      <c r="O30" s="70"/>
      <c r="P30" s="70"/>
      <c r="Q30" s="70">
        <v>16</v>
      </c>
      <c r="R30" s="70">
        <v>8</v>
      </c>
      <c r="S30" s="70"/>
      <c r="T30" s="70"/>
      <c r="U30" s="70">
        <v>16</v>
      </c>
      <c r="V30" s="70">
        <v>8</v>
      </c>
      <c r="W30" s="70"/>
      <c r="X30" s="70"/>
      <c r="Y30" s="70">
        <v>16</v>
      </c>
      <c r="Z30" s="70">
        <v>8</v>
      </c>
      <c r="AA30" s="70"/>
      <c r="AB30" s="70"/>
      <c r="AC30" s="70">
        <v>16</v>
      </c>
      <c r="AD30" s="70">
        <v>8</v>
      </c>
      <c r="AE30" s="70"/>
      <c r="AF30" s="70"/>
      <c r="AG30" s="70">
        <v>16</v>
      </c>
      <c r="AH30" s="70">
        <v>8</v>
      </c>
      <c r="AI30" s="70"/>
      <c r="AJ30" s="70">
        <f>Календарь!$X$36</f>
        <v>160</v>
      </c>
      <c r="AK30" s="70">
        <f t="shared" si="9"/>
        <v>192</v>
      </c>
      <c r="AL30" s="70"/>
      <c r="AM30" s="70"/>
      <c r="AN30" s="70"/>
      <c r="AO30" s="70">
        <f t="shared" si="8"/>
        <v>32</v>
      </c>
      <c r="AP30" s="70">
        <f t="shared" si="10"/>
        <v>64</v>
      </c>
      <c r="AQ30" s="70"/>
      <c r="AR30" s="70"/>
      <c r="AS30" s="70"/>
      <c r="AT30" s="70"/>
      <c r="AU30" s="70"/>
      <c r="AV30" s="70"/>
      <c r="AW30" s="74"/>
      <c r="AX30" s="74"/>
      <c r="AY30" s="74"/>
      <c r="AZ30" s="74"/>
      <c r="BA30" s="74"/>
    </row>
    <row r="31" spans="2:53" x14ac:dyDescent="0.3">
      <c r="B31" s="70"/>
      <c r="C31" s="70"/>
      <c r="D31" s="70"/>
      <c r="E31" s="70">
        <v>16</v>
      </c>
      <c r="F31" s="70">
        <v>8</v>
      </c>
      <c r="G31" s="70"/>
      <c r="H31" s="70"/>
      <c r="I31" s="70">
        <v>16</v>
      </c>
      <c r="J31" s="70">
        <v>8</v>
      </c>
      <c r="K31" s="70"/>
      <c r="L31" s="70"/>
      <c r="M31" s="70">
        <v>16</v>
      </c>
      <c r="N31" s="70">
        <v>8</v>
      </c>
      <c r="O31" s="70"/>
      <c r="P31" s="70"/>
      <c r="Q31" s="70">
        <v>16</v>
      </c>
      <c r="R31" s="70">
        <v>8</v>
      </c>
      <c r="S31" s="70"/>
      <c r="T31" s="70"/>
      <c r="U31" s="70">
        <v>16</v>
      </c>
      <c r="V31" s="70">
        <v>8</v>
      </c>
      <c r="W31" s="70"/>
      <c r="X31" s="70"/>
      <c r="Y31" s="70">
        <v>16</v>
      </c>
      <c r="Z31" s="70">
        <v>8</v>
      </c>
      <c r="AA31" s="70"/>
      <c r="AB31" s="70"/>
      <c r="AC31" s="70">
        <v>16</v>
      </c>
      <c r="AD31" s="70">
        <v>8</v>
      </c>
      <c r="AE31" s="70"/>
      <c r="AF31" s="70"/>
      <c r="AG31" s="70">
        <v>16</v>
      </c>
      <c r="AH31" s="70">
        <v>8</v>
      </c>
      <c r="AI31" s="70"/>
      <c r="AJ31" s="70">
        <f>Календарь!$X$36</f>
        <v>160</v>
      </c>
      <c r="AK31" s="70">
        <f t="shared" si="9"/>
        <v>192</v>
      </c>
      <c r="AL31" s="70"/>
      <c r="AM31" s="70"/>
      <c r="AN31" s="70"/>
      <c r="AO31" s="70">
        <f t="shared" si="8"/>
        <v>32</v>
      </c>
      <c r="AP31" s="70">
        <f t="shared" si="10"/>
        <v>64</v>
      </c>
      <c r="AQ31" s="70"/>
      <c r="AR31" s="70"/>
      <c r="AS31" s="70"/>
      <c r="AT31" s="70"/>
      <c r="AU31" s="70"/>
      <c r="AV31" s="70"/>
      <c r="AW31" s="74"/>
      <c r="AX31" s="74"/>
      <c r="AY31" s="74"/>
      <c r="AZ31" s="74"/>
      <c r="BA31" s="74"/>
    </row>
    <row r="32" spans="2:53" x14ac:dyDescent="0.3">
      <c r="B32" s="70"/>
      <c r="C32" s="70"/>
      <c r="D32" s="70"/>
      <c r="E32" s="70">
        <v>16</v>
      </c>
      <c r="F32" s="70">
        <v>8</v>
      </c>
      <c r="G32" s="70"/>
      <c r="H32" s="70"/>
      <c r="I32" s="70">
        <v>16</v>
      </c>
      <c r="J32" s="70">
        <v>8</v>
      </c>
      <c r="K32" s="70"/>
      <c r="L32" s="70"/>
      <c r="M32" s="70">
        <v>16</v>
      </c>
      <c r="N32" s="70">
        <v>8</v>
      </c>
      <c r="O32" s="70"/>
      <c r="P32" s="70"/>
      <c r="Q32" s="70">
        <v>16</v>
      </c>
      <c r="R32" s="70">
        <v>8</v>
      </c>
      <c r="S32" s="70"/>
      <c r="T32" s="70"/>
      <c r="U32" s="70">
        <v>16</v>
      </c>
      <c r="V32" s="70">
        <v>8</v>
      </c>
      <c r="W32" s="70"/>
      <c r="X32" s="70"/>
      <c r="Y32" s="70">
        <v>16</v>
      </c>
      <c r="Z32" s="70">
        <v>8</v>
      </c>
      <c r="AA32" s="70"/>
      <c r="AB32" s="70"/>
      <c r="AC32" s="70">
        <v>16</v>
      </c>
      <c r="AD32" s="70">
        <v>8</v>
      </c>
      <c r="AE32" s="70"/>
      <c r="AF32" s="70"/>
      <c r="AG32" s="70">
        <v>16</v>
      </c>
      <c r="AH32" s="70">
        <v>8</v>
      </c>
      <c r="AI32" s="70"/>
      <c r="AJ32" s="70">
        <f>Календарь!$X$36</f>
        <v>160</v>
      </c>
      <c r="AK32" s="70">
        <f t="shared" si="9"/>
        <v>192</v>
      </c>
      <c r="AL32" s="70"/>
      <c r="AM32" s="70"/>
      <c r="AN32" s="70"/>
      <c r="AO32" s="70">
        <f t="shared" si="8"/>
        <v>32</v>
      </c>
      <c r="AP32" s="70">
        <f t="shared" si="10"/>
        <v>64</v>
      </c>
      <c r="AQ32" s="70"/>
      <c r="AR32" s="70"/>
      <c r="AS32" s="70"/>
      <c r="AT32" s="70"/>
      <c r="AU32" s="70"/>
      <c r="AV32" s="70"/>
      <c r="AW32" s="74"/>
      <c r="AX32" s="74"/>
      <c r="AY32" s="74"/>
      <c r="AZ32" s="74"/>
      <c r="BA32" s="74"/>
    </row>
    <row r="33" spans="2:53" x14ac:dyDescent="0.3">
      <c r="B33" s="70"/>
      <c r="C33" s="70"/>
      <c r="D33" s="70"/>
      <c r="E33" s="70">
        <v>16</v>
      </c>
      <c r="F33" s="70">
        <v>8</v>
      </c>
      <c r="G33" s="70"/>
      <c r="H33" s="70"/>
      <c r="I33" s="70">
        <v>16</v>
      </c>
      <c r="J33" s="70">
        <v>8</v>
      </c>
      <c r="K33" s="70"/>
      <c r="L33" s="70"/>
      <c r="M33" s="70">
        <v>16</v>
      </c>
      <c r="N33" s="70">
        <v>8</v>
      </c>
      <c r="O33" s="70"/>
      <c r="P33" s="70"/>
      <c r="Q33" s="70">
        <v>16</v>
      </c>
      <c r="R33" s="70">
        <v>8</v>
      </c>
      <c r="S33" s="70"/>
      <c r="T33" s="70"/>
      <c r="U33" s="70">
        <v>16</v>
      </c>
      <c r="V33" s="70">
        <v>8</v>
      </c>
      <c r="W33" s="70"/>
      <c r="X33" s="70"/>
      <c r="Y33" s="70">
        <v>16</v>
      </c>
      <c r="Z33" s="70">
        <v>8</v>
      </c>
      <c r="AA33" s="70"/>
      <c r="AB33" s="70"/>
      <c r="AC33" s="70">
        <v>16</v>
      </c>
      <c r="AD33" s="70">
        <v>8</v>
      </c>
      <c r="AE33" s="70"/>
      <c r="AF33" s="70"/>
      <c r="AG33" s="70">
        <v>16</v>
      </c>
      <c r="AH33" s="70">
        <v>8</v>
      </c>
      <c r="AI33" s="70"/>
      <c r="AJ33" s="70">
        <f>Календарь!$X$36</f>
        <v>160</v>
      </c>
      <c r="AK33" s="70">
        <f t="shared" si="9"/>
        <v>192</v>
      </c>
      <c r="AL33" s="70"/>
      <c r="AM33" s="70"/>
      <c r="AN33" s="70"/>
      <c r="AO33" s="70">
        <f t="shared" si="8"/>
        <v>32</v>
      </c>
      <c r="AP33" s="70">
        <f t="shared" si="10"/>
        <v>64</v>
      </c>
      <c r="AQ33" s="70"/>
      <c r="AR33" s="70"/>
      <c r="AS33" s="70"/>
      <c r="AT33" s="70"/>
      <c r="AU33" s="70"/>
      <c r="AV33" s="70"/>
      <c r="AW33" s="74"/>
      <c r="AX33" s="74"/>
      <c r="AY33" s="74"/>
      <c r="AZ33" s="74"/>
      <c r="BA33" s="74"/>
    </row>
    <row r="34" spans="2:53" x14ac:dyDescent="0.3">
      <c r="B34" s="70"/>
      <c r="C34" s="70"/>
      <c r="D34" s="70"/>
      <c r="E34" s="70">
        <v>16</v>
      </c>
      <c r="F34" s="70">
        <v>8</v>
      </c>
      <c r="G34" s="70"/>
      <c r="H34" s="70"/>
      <c r="I34" s="70">
        <v>16</v>
      </c>
      <c r="J34" s="70">
        <v>8</v>
      </c>
      <c r="K34" s="70"/>
      <c r="L34" s="70"/>
      <c r="M34" s="70">
        <v>16</v>
      </c>
      <c r="N34" s="70">
        <v>8</v>
      </c>
      <c r="O34" s="70"/>
      <c r="P34" s="70"/>
      <c r="Q34" s="70">
        <v>16</v>
      </c>
      <c r="R34" s="70">
        <v>8</v>
      </c>
      <c r="S34" s="70"/>
      <c r="T34" s="70"/>
      <c r="U34" s="70">
        <v>16</v>
      </c>
      <c r="V34" s="70">
        <v>8</v>
      </c>
      <c r="W34" s="70"/>
      <c r="X34" s="70"/>
      <c r="Y34" s="70">
        <v>16</v>
      </c>
      <c r="Z34" s="70">
        <v>8</v>
      </c>
      <c r="AA34" s="70"/>
      <c r="AB34" s="70"/>
      <c r="AC34" s="70">
        <v>16</v>
      </c>
      <c r="AD34" s="70">
        <v>8</v>
      </c>
      <c r="AE34" s="70"/>
      <c r="AF34" s="70"/>
      <c r="AG34" s="70">
        <v>16</v>
      </c>
      <c r="AH34" s="70">
        <v>8</v>
      </c>
      <c r="AI34" s="70"/>
      <c r="AJ34" s="70">
        <f>Календарь!$X$36</f>
        <v>160</v>
      </c>
      <c r="AK34" s="70">
        <f t="shared" si="9"/>
        <v>192</v>
      </c>
      <c r="AL34" s="70"/>
      <c r="AM34" s="70"/>
      <c r="AN34" s="70"/>
      <c r="AO34" s="70">
        <f t="shared" si="8"/>
        <v>32</v>
      </c>
      <c r="AP34" s="70">
        <f t="shared" si="10"/>
        <v>64</v>
      </c>
      <c r="AQ34" s="70"/>
      <c r="AR34" s="70"/>
      <c r="AS34" s="70"/>
      <c r="AT34" s="70"/>
      <c r="AU34" s="70"/>
      <c r="AV34" s="70"/>
      <c r="AW34" s="74"/>
      <c r="AX34" s="74"/>
      <c r="AY34" s="74"/>
      <c r="AZ34" s="74"/>
      <c r="BA34" s="74"/>
    </row>
    <row r="35" spans="2:53" x14ac:dyDescent="0.3">
      <c r="B35" s="70"/>
      <c r="C35" s="70"/>
      <c r="D35" s="70"/>
      <c r="E35" s="70">
        <v>16</v>
      </c>
      <c r="F35" s="70">
        <v>8</v>
      </c>
      <c r="G35" s="70"/>
      <c r="H35" s="70"/>
      <c r="I35" s="70">
        <v>16</v>
      </c>
      <c r="J35" s="70">
        <v>8</v>
      </c>
      <c r="K35" s="70"/>
      <c r="L35" s="70"/>
      <c r="M35" s="70">
        <v>16</v>
      </c>
      <c r="N35" s="70">
        <v>8</v>
      </c>
      <c r="O35" s="70"/>
      <c r="P35" s="70"/>
      <c r="Q35" s="70">
        <v>16</v>
      </c>
      <c r="R35" s="70">
        <v>8</v>
      </c>
      <c r="S35" s="70"/>
      <c r="T35" s="70"/>
      <c r="U35" s="70">
        <v>16</v>
      </c>
      <c r="V35" s="70">
        <v>8</v>
      </c>
      <c r="W35" s="70"/>
      <c r="X35" s="70"/>
      <c r="Y35" s="70">
        <v>16</v>
      </c>
      <c r="Z35" s="70">
        <v>8</v>
      </c>
      <c r="AA35" s="70"/>
      <c r="AB35" s="70"/>
      <c r="AC35" s="70">
        <v>16</v>
      </c>
      <c r="AD35" s="70">
        <v>8</v>
      </c>
      <c r="AE35" s="70"/>
      <c r="AF35" s="70"/>
      <c r="AG35" s="70">
        <v>16</v>
      </c>
      <c r="AH35" s="70">
        <v>8</v>
      </c>
      <c r="AI35" s="70"/>
      <c r="AJ35" s="70">
        <f>Календарь!$X$36</f>
        <v>160</v>
      </c>
      <c r="AK35" s="70">
        <f t="shared" si="9"/>
        <v>192</v>
      </c>
      <c r="AL35" s="70"/>
      <c r="AM35" s="70"/>
      <c r="AN35" s="70"/>
      <c r="AO35" s="70">
        <f t="shared" si="8"/>
        <v>32</v>
      </c>
      <c r="AP35" s="70">
        <f t="shared" si="10"/>
        <v>64</v>
      </c>
      <c r="AQ35" s="70"/>
      <c r="AR35" s="70"/>
      <c r="AS35" s="70"/>
      <c r="AT35" s="70"/>
      <c r="AU35" s="70"/>
      <c r="AV35" s="70"/>
      <c r="AW35" s="74"/>
      <c r="AX35" s="74"/>
      <c r="AY35" s="74"/>
      <c r="AZ35" s="74"/>
      <c r="BA35" s="74"/>
    </row>
    <row r="36" spans="2:53" x14ac:dyDescent="0.3">
      <c r="B36" s="70"/>
      <c r="C36" s="70"/>
      <c r="D36" s="70"/>
      <c r="E36" s="70">
        <v>16</v>
      </c>
      <c r="F36" s="70">
        <v>8</v>
      </c>
      <c r="G36" s="70"/>
      <c r="H36" s="70"/>
      <c r="I36" s="70">
        <v>16</v>
      </c>
      <c r="J36" s="70">
        <v>8</v>
      </c>
      <c r="K36" s="70"/>
      <c r="L36" s="70"/>
      <c r="M36" s="70">
        <v>16</v>
      </c>
      <c r="N36" s="70">
        <v>8</v>
      </c>
      <c r="O36" s="70"/>
      <c r="P36" s="70"/>
      <c r="Q36" s="70">
        <v>16</v>
      </c>
      <c r="R36" s="70">
        <v>8</v>
      </c>
      <c r="S36" s="70"/>
      <c r="T36" s="70"/>
      <c r="U36" s="70">
        <v>16</v>
      </c>
      <c r="V36" s="70">
        <v>8</v>
      </c>
      <c r="W36" s="70"/>
      <c r="X36" s="70"/>
      <c r="Y36" s="70">
        <v>16</v>
      </c>
      <c r="Z36" s="70">
        <v>8</v>
      </c>
      <c r="AA36" s="70"/>
      <c r="AB36" s="70"/>
      <c r="AC36" s="70">
        <v>16</v>
      </c>
      <c r="AD36" s="70">
        <v>8</v>
      </c>
      <c r="AE36" s="70"/>
      <c r="AF36" s="70"/>
      <c r="AG36" s="70">
        <v>16</v>
      </c>
      <c r="AH36" s="70">
        <v>8</v>
      </c>
      <c r="AI36" s="70"/>
      <c r="AJ36" s="70">
        <f>Календарь!$X$36</f>
        <v>160</v>
      </c>
      <c r="AK36" s="70">
        <f t="shared" si="9"/>
        <v>192</v>
      </c>
      <c r="AL36" s="70"/>
      <c r="AM36" s="70"/>
      <c r="AN36" s="70"/>
      <c r="AO36" s="70">
        <f t="shared" si="8"/>
        <v>32</v>
      </c>
      <c r="AP36" s="70">
        <f t="shared" si="10"/>
        <v>64</v>
      </c>
      <c r="AQ36" s="70"/>
      <c r="AR36" s="70"/>
      <c r="AS36" s="70"/>
      <c r="AT36" s="70"/>
      <c r="AU36" s="70"/>
      <c r="AV36" s="70"/>
      <c r="AW36" s="74"/>
      <c r="AX36" s="74"/>
      <c r="AY36" s="74"/>
      <c r="AZ36" s="74"/>
      <c r="BA36" s="74"/>
    </row>
    <row r="37" spans="2:53" x14ac:dyDescent="0.3">
      <c r="B37" s="70"/>
      <c r="C37" s="70"/>
      <c r="D37" s="70"/>
      <c r="E37" s="70">
        <v>16</v>
      </c>
      <c r="F37" s="70">
        <v>8</v>
      </c>
      <c r="G37" s="70"/>
      <c r="H37" s="70"/>
      <c r="I37" s="70">
        <v>16</v>
      </c>
      <c r="J37" s="70">
        <v>8</v>
      </c>
      <c r="K37" s="70"/>
      <c r="L37" s="70"/>
      <c r="M37" s="70">
        <v>16</v>
      </c>
      <c r="N37" s="70">
        <v>8</v>
      </c>
      <c r="O37" s="70"/>
      <c r="P37" s="70"/>
      <c r="Q37" s="70">
        <v>16</v>
      </c>
      <c r="R37" s="70">
        <v>8</v>
      </c>
      <c r="S37" s="70"/>
      <c r="T37" s="70"/>
      <c r="U37" s="70">
        <v>16</v>
      </c>
      <c r="V37" s="70">
        <v>8</v>
      </c>
      <c r="W37" s="70"/>
      <c r="X37" s="70"/>
      <c r="Y37" s="70">
        <v>16</v>
      </c>
      <c r="Z37" s="70">
        <v>8</v>
      </c>
      <c r="AA37" s="70"/>
      <c r="AB37" s="70"/>
      <c r="AC37" s="70">
        <v>16</v>
      </c>
      <c r="AD37" s="70">
        <v>8</v>
      </c>
      <c r="AE37" s="70"/>
      <c r="AF37" s="70"/>
      <c r="AG37" s="70">
        <v>16</v>
      </c>
      <c r="AH37" s="70">
        <v>8</v>
      </c>
      <c r="AI37" s="70"/>
      <c r="AJ37" s="70">
        <f>Календарь!$X$36</f>
        <v>160</v>
      </c>
      <c r="AK37" s="70">
        <f t="shared" si="9"/>
        <v>192</v>
      </c>
      <c r="AL37" s="70"/>
      <c r="AM37" s="70"/>
      <c r="AN37" s="70"/>
      <c r="AO37" s="70">
        <f t="shared" si="8"/>
        <v>32</v>
      </c>
      <c r="AP37" s="70">
        <f t="shared" si="10"/>
        <v>64</v>
      </c>
      <c r="AQ37" s="70"/>
      <c r="AR37" s="70"/>
      <c r="AS37" s="70"/>
      <c r="AT37" s="70"/>
      <c r="AU37" s="70"/>
      <c r="AV37" s="70"/>
      <c r="AW37" s="74"/>
      <c r="AX37" s="74"/>
      <c r="AY37" s="74"/>
      <c r="AZ37" s="74"/>
      <c r="BA37" s="74"/>
    </row>
    <row r="38" spans="2:53" x14ac:dyDescent="0.3">
      <c r="B38" s="70"/>
      <c r="C38" s="70"/>
      <c r="D38" s="70"/>
      <c r="E38" s="70">
        <v>16</v>
      </c>
      <c r="F38" s="70">
        <v>8</v>
      </c>
      <c r="G38" s="70"/>
      <c r="H38" s="70"/>
      <c r="I38" s="70">
        <v>16</v>
      </c>
      <c r="J38" s="70">
        <v>8</v>
      </c>
      <c r="K38" s="70"/>
      <c r="L38" s="70"/>
      <c r="M38" s="70">
        <v>16</v>
      </c>
      <c r="N38" s="70">
        <v>8</v>
      </c>
      <c r="O38" s="70"/>
      <c r="P38" s="70"/>
      <c r="Q38" s="70">
        <v>16</v>
      </c>
      <c r="R38" s="70">
        <v>8</v>
      </c>
      <c r="S38" s="70"/>
      <c r="T38" s="70"/>
      <c r="U38" s="70">
        <v>16</v>
      </c>
      <c r="V38" s="70">
        <v>8</v>
      </c>
      <c r="W38" s="70"/>
      <c r="X38" s="70"/>
      <c r="Y38" s="70">
        <v>16</v>
      </c>
      <c r="Z38" s="70">
        <v>8</v>
      </c>
      <c r="AA38" s="70"/>
      <c r="AB38" s="70"/>
      <c r="AC38" s="70">
        <v>16</v>
      </c>
      <c r="AD38" s="70">
        <v>8</v>
      </c>
      <c r="AE38" s="70"/>
      <c r="AF38" s="70"/>
      <c r="AG38" s="70">
        <v>16</v>
      </c>
      <c r="AH38" s="70">
        <v>8</v>
      </c>
      <c r="AI38" s="70"/>
      <c r="AJ38" s="70">
        <f>Календарь!$X$36</f>
        <v>160</v>
      </c>
      <c r="AK38" s="70">
        <f t="shared" si="9"/>
        <v>192</v>
      </c>
      <c r="AL38" s="70"/>
      <c r="AM38" s="70"/>
      <c r="AN38" s="70"/>
      <c r="AO38" s="70">
        <f t="shared" si="8"/>
        <v>32</v>
      </c>
      <c r="AP38" s="70">
        <f t="shared" si="10"/>
        <v>64</v>
      </c>
      <c r="AQ38" s="70"/>
      <c r="AR38" s="70"/>
      <c r="AS38" s="70"/>
      <c r="AT38" s="70"/>
      <c r="AU38" s="70"/>
      <c r="AV38" s="70"/>
      <c r="AW38" s="74"/>
      <c r="AX38" s="74"/>
      <c r="AY38" s="74"/>
      <c r="AZ38" s="74"/>
      <c r="BA38" s="74"/>
    </row>
    <row r="39" spans="2:53" x14ac:dyDescent="0.3">
      <c r="B39" s="70"/>
      <c r="C39" s="70"/>
      <c r="D39" s="70"/>
      <c r="E39" s="70">
        <v>16</v>
      </c>
      <c r="F39" s="70">
        <v>8</v>
      </c>
      <c r="G39" s="70"/>
      <c r="H39" s="70"/>
      <c r="I39" s="70">
        <v>16</v>
      </c>
      <c r="J39" s="70">
        <v>8</v>
      </c>
      <c r="K39" s="70"/>
      <c r="L39" s="70"/>
      <c r="M39" s="70">
        <v>16</v>
      </c>
      <c r="N39" s="70">
        <v>8</v>
      </c>
      <c r="O39" s="70"/>
      <c r="P39" s="70"/>
      <c r="Q39" s="70">
        <v>16</v>
      </c>
      <c r="R39" s="70">
        <v>8</v>
      </c>
      <c r="S39" s="70"/>
      <c r="T39" s="70"/>
      <c r="U39" s="70">
        <v>16</v>
      </c>
      <c r="V39" s="70">
        <v>8</v>
      </c>
      <c r="W39" s="70"/>
      <c r="X39" s="70"/>
      <c r="Y39" s="70">
        <v>16</v>
      </c>
      <c r="Z39" s="70">
        <v>8</v>
      </c>
      <c r="AA39" s="70"/>
      <c r="AB39" s="70"/>
      <c r="AC39" s="70">
        <v>16</v>
      </c>
      <c r="AD39" s="70">
        <v>8</v>
      </c>
      <c r="AE39" s="70"/>
      <c r="AF39" s="70"/>
      <c r="AG39" s="70">
        <v>16</v>
      </c>
      <c r="AH39" s="70">
        <v>8</v>
      </c>
      <c r="AI39" s="70"/>
      <c r="AJ39" s="70">
        <f>Календарь!$X$36</f>
        <v>160</v>
      </c>
      <c r="AK39" s="70">
        <f t="shared" si="9"/>
        <v>192</v>
      </c>
      <c r="AL39" s="70"/>
      <c r="AM39" s="70"/>
      <c r="AN39" s="70"/>
      <c r="AO39" s="70">
        <f t="shared" si="8"/>
        <v>32</v>
      </c>
      <c r="AP39" s="70">
        <f t="shared" si="10"/>
        <v>64</v>
      </c>
      <c r="AQ39" s="70"/>
      <c r="AR39" s="70"/>
      <c r="AS39" s="70"/>
      <c r="AT39" s="70"/>
      <c r="AU39" s="70"/>
      <c r="AV39" s="70"/>
      <c r="AW39" s="74"/>
      <c r="AX39" s="74"/>
      <c r="AY39" s="74"/>
      <c r="AZ39" s="74"/>
      <c r="BA39" s="74"/>
    </row>
    <row r="40" spans="2:53" x14ac:dyDescent="0.3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>
        <f t="shared" si="8"/>
        <v>0</v>
      </c>
      <c r="AP40" s="70">
        <f t="shared" si="10"/>
        <v>0</v>
      </c>
      <c r="AQ40" s="70"/>
      <c r="AR40" s="70"/>
      <c r="AS40" s="70"/>
      <c r="AT40" s="70"/>
      <c r="AU40" s="70"/>
      <c r="AV40" s="70"/>
      <c r="AW40" s="74"/>
      <c r="AX40" s="74"/>
      <c r="AY40" s="74"/>
      <c r="AZ40" s="74"/>
      <c r="BA40" s="74"/>
    </row>
    <row r="41" spans="2:53" x14ac:dyDescent="0.3">
      <c r="C41" t="s">
        <v>17</v>
      </c>
      <c r="AV41" s="75"/>
      <c r="AW41" s="74"/>
      <c r="AX41" s="74"/>
      <c r="AY41" s="74"/>
      <c r="AZ41" s="74"/>
      <c r="BA41" s="74"/>
    </row>
    <row r="42" spans="2:53" x14ac:dyDescent="0.3"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4"/>
      <c r="AX42" s="74"/>
      <c r="AY42" s="74"/>
      <c r="AZ42" s="74"/>
      <c r="BA42" s="74"/>
    </row>
    <row r="43" spans="2:53" x14ac:dyDescent="0.3"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4"/>
      <c r="AX43" s="74"/>
      <c r="AY43" s="74"/>
      <c r="AZ43" s="74"/>
      <c r="BA43" s="74"/>
    </row>
    <row r="44" spans="2:53" x14ac:dyDescent="0.3">
      <c r="D44">
        <f>WEEKDAY(E25,2)</f>
        <v>5</v>
      </c>
      <c r="AO44">
        <f>DAY(DATE(2013,11+1,1)-1)</f>
        <v>30</v>
      </c>
    </row>
    <row r="45" spans="2:53" x14ac:dyDescent="0.3">
      <c r="D45" t="str">
        <f>IF(D44=5,"пятница",0)</f>
        <v>пятница</v>
      </c>
    </row>
    <row r="47" spans="2:53" ht="18" x14ac:dyDescent="0.35">
      <c r="D47" t="s">
        <v>79</v>
      </c>
    </row>
    <row r="49" spans="2:53" ht="104.4" customHeight="1" x14ac:dyDescent="0.3">
      <c r="B49" s="69" t="s">
        <v>84</v>
      </c>
      <c r="C49" s="70" t="s">
        <v>1</v>
      </c>
      <c r="D49" s="70" t="s">
        <v>2</v>
      </c>
      <c r="E49" s="76">
        <v>41609</v>
      </c>
      <c r="F49" s="76">
        <f>E49+1</f>
        <v>41610</v>
      </c>
      <c r="G49" s="76">
        <f t="shared" ref="G49:AI49" si="11">F49+1</f>
        <v>41611</v>
      </c>
      <c r="H49" s="76">
        <f t="shared" si="11"/>
        <v>41612</v>
      </c>
      <c r="I49" s="76">
        <f t="shared" si="11"/>
        <v>41613</v>
      </c>
      <c r="J49" s="76">
        <f t="shared" si="11"/>
        <v>41614</v>
      </c>
      <c r="K49" s="76">
        <f t="shared" si="11"/>
        <v>41615</v>
      </c>
      <c r="L49" s="76">
        <f t="shared" si="11"/>
        <v>41616</v>
      </c>
      <c r="M49" s="76">
        <f t="shared" si="11"/>
        <v>41617</v>
      </c>
      <c r="N49" s="76">
        <f t="shared" si="11"/>
        <v>41618</v>
      </c>
      <c r="O49" s="76">
        <f t="shared" si="11"/>
        <v>41619</v>
      </c>
      <c r="P49" s="76">
        <f t="shared" si="11"/>
        <v>41620</v>
      </c>
      <c r="Q49" s="76">
        <f t="shared" si="11"/>
        <v>41621</v>
      </c>
      <c r="R49" s="76">
        <f t="shared" si="11"/>
        <v>41622</v>
      </c>
      <c r="S49" s="76">
        <f t="shared" si="11"/>
        <v>41623</v>
      </c>
      <c r="T49" s="76">
        <f t="shared" si="11"/>
        <v>41624</v>
      </c>
      <c r="U49" s="76">
        <f t="shared" si="11"/>
        <v>41625</v>
      </c>
      <c r="V49" s="76">
        <f t="shared" si="11"/>
        <v>41626</v>
      </c>
      <c r="W49" s="76">
        <f t="shared" si="11"/>
        <v>41627</v>
      </c>
      <c r="X49" s="76">
        <f t="shared" si="11"/>
        <v>41628</v>
      </c>
      <c r="Y49" s="76">
        <f t="shared" si="11"/>
        <v>41629</v>
      </c>
      <c r="Z49" s="76">
        <f t="shared" si="11"/>
        <v>41630</v>
      </c>
      <c r="AA49" s="76">
        <f t="shared" si="11"/>
        <v>41631</v>
      </c>
      <c r="AB49" s="76">
        <f t="shared" si="11"/>
        <v>41632</v>
      </c>
      <c r="AC49" s="76">
        <f t="shared" si="11"/>
        <v>41633</v>
      </c>
      <c r="AD49" s="76">
        <f t="shared" si="11"/>
        <v>41634</v>
      </c>
      <c r="AE49" s="76">
        <f t="shared" si="11"/>
        <v>41635</v>
      </c>
      <c r="AF49" s="76">
        <f t="shared" si="11"/>
        <v>41636</v>
      </c>
      <c r="AG49" s="76">
        <f t="shared" si="11"/>
        <v>41637</v>
      </c>
      <c r="AH49" s="76">
        <f t="shared" si="11"/>
        <v>41638</v>
      </c>
      <c r="AI49" s="76">
        <f t="shared" si="11"/>
        <v>41639</v>
      </c>
      <c r="AJ49" s="80" t="s">
        <v>3</v>
      </c>
      <c r="AK49" s="80" t="s">
        <v>4</v>
      </c>
      <c r="AL49" s="80" t="s">
        <v>5</v>
      </c>
      <c r="AM49" s="80" t="s">
        <v>6</v>
      </c>
      <c r="AN49" s="80" t="s">
        <v>7</v>
      </c>
      <c r="AO49" s="80" t="s">
        <v>85</v>
      </c>
      <c r="AP49" s="80" t="s">
        <v>9</v>
      </c>
      <c r="AQ49" s="80" t="s">
        <v>10</v>
      </c>
      <c r="AR49" s="80" t="s">
        <v>11</v>
      </c>
      <c r="AS49" s="80" t="s">
        <v>12</v>
      </c>
      <c r="AT49" s="80" t="s">
        <v>13</v>
      </c>
      <c r="AU49" s="80" t="s">
        <v>14</v>
      </c>
      <c r="AV49" s="80" t="s">
        <v>86</v>
      </c>
      <c r="AW49" s="73"/>
      <c r="AX49" s="74"/>
      <c r="AY49" s="74"/>
      <c r="AZ49" s="74"/>
      <c r="BA49" s="74"/>
    </row>
    <row r="50" spans="2:53" ht="13.8" customHeight="1" x14ac:dyDescent="0.3">
      <c r="B50" s="69"/>
      <c r="C50" s="84"/>
      <c r="D50" s="85"/>
      <c r="E50" s="76" t="str">
        <f>TEXT(E49,"ддд")</f>
        <v>Вс</v>
      </c>
      <c r="F50" s="76" t="str">
        <f t="shared" ref="F50:AI50" si="12">TEXT(F49,"ддд")</f>
        <v>Пн</v>
      </c>
      <c r="G50" s="76" t="str">
        <f t="shared" si="12"/>
        <v>Вт</v>
      </c>
      <c r="H50" s="76" t="str">
        <f t="shared" si="12"/>
        <v>Ср</v>
      </c>
      <c r="I50" s="76" t="str">
        <f t="shared" si="12"/>
        <v>Чт</v>
      </c>
      <c r="J50" s="76" t="str">
        <f t="shared" si="12"/>
        <v>Пт</v>
      </c>
      <c r="K50" s="76" t="str">
        <f t="shared" si="12"/>
        <v>Сб</v>
      </c>
      <c r="L50" s="76" t="str">
        <f t="shared" si="12"/>
        <v>Вс</v>
      </c>
      <c r="M50" s="76" t="str">
        <f t="shared" si="12"/>
        <v>Пн</v>
      </c>
      <c r="N50" s="76" t="str">
        <f t="shared" si="12"/>
        <v>Вт</v>
      </c>
      <c r="O50" s="76" t="str">
        <f t="shared" si="12"/>
        <v>Ср</v>
      </c>
      <c r="P50" s="76" t="str">
        <f t="shared" si="12"/>
        <v>Чт</v>
      </c>
      <c r="Q50" s="76" t="str">
        <f t="shared" si="12"/>
        <v>Пт</v>
      </c>
      <c r="R50" s="76" t="str">
        <f t="shared" si="12"/>
        <v>Сб</v>
      </c>
      <c r="S50" s="76" t="str">
        <f t="shared" si="12"/>
        <v>Вс</v>
      </c>
      <c r="T50" s="76" t="str">
        <f t="shared" si="12"/>
        <v>Пн</v>
      </c>
      <c r="U50" s="76" t="str">
        <f t="shared" si="12"/>
        <v>Вт</v>
      </c>
      <c r="V50" s="76" t="str">
        <f t="shared" si="12"/>
        <v>Ср</v>
      </c>
      <c r="W50" s="76" t="str">
        <f t="shared" si="12"/>
        <v>Чт</v>
      </c>
      <c r="X50" s="76" t="str">
        <f t="shared" si="12"/>
        <v>Пт</v>
      </c>
      <c r="Y50" s="76" t="str">
        <f t="shared" si="12"/>
        <v>Сб</v>
      </c>
      <c r="Z50" s="76" t="str">
        <f t="shared" si="12"/>
        <v>Вс</v>
      </c>
      <c r="AA50" s="76" t="str">
        <f t="shared" si="12"/>
        <v>Пн</v>
      </c>
      <c r="AB50" s="76" t="str">
        <f t="shared" si="12"/>
        <v>Вт</v>
      </c>
      <c r="AC50" s="76" t="str">
        <f t="shared" si="12"/>
        <v>Ср</v>
      </c>
      <c r="AD50" s="76" t="str">
        <f t="shared" si="12"/>
        <v>Чт</v>
      </c>
      <c r="AE50" s="76" t="str">
        <f t="shared" si="12"/>
        <v>Пт</v>
      </c>
      <c r="AF50" s="76" t="str">
        <f t="shared" si="12"/>
        <v>Сб</v>
      </c>
      <c r="AG50" s="76" t="str">
        <f t="shared" si="12"/>
        <v>Вс</v>
      </c>
      <c r="AH50" s="76" t="str">
        <f t="shared" si="12"/>
        <v>Пн</v>
      </c>
      <c r="AI50" s="76" t="str">
        <f t="shared" si="12"/>
        <v>Вт</v>
      </c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73"/>
      <c r="AX50" s="74"/>
      <c r="AY50" s="74"/>
      <c r="AZ50" s="74"/>
      <c r="BA50" s="74"/>
    </row>
    <row r="51" spans="2:53" x14ac:dyDescent="0.3">
      <c r="B51" s="70"/>
      <c r="C51" s="70"/>
      <c r="D51" s="70"/>
      <c r="E51" s="70"/>
      <c r="F51" s="70"/>
      <c r="G51" s="70">
        <v>16</v>
      </c>
      <c r="H51" s="70">
        <v>8</v>
      </c>
      <c r="I51" s="70"/>
      <c r="J51" s="70"/>
      <c r="K51" s="70">
        <v>16</v>
      </c>
      <c r="L51" s="70">
        <v>8</v>
      </c>
      <c r="M51" s="70"/>
      <c r="N51" s="70"/>
      <c r="O51" s="70">
        <v>16</v>
      </c>
      <c r="P51" s="70">
        <v>8</v>
      </c>
      <c r="Q51" s="70"/>
      <c r="R51" s="70"/>
      <c r="S51" s="70">
        <v>16</v>
      </c>
      <c r="T51" s="70">
        <v>8</v>
      </c>
      <c r="U51" s="70"/>
      <c r="V51" s="70"/>
      <c r="W51" s="70">
        <v>16</v>
      </c>
      <c r="X51" s="70">
        <v>8</v>
      </c>
      <c r="Y51" s="70"/>
      <c r="Z51" s="70"/>
      <c r="AA51" s="70">
        <v>16</v>
      </c>
      <c r="AB51" s="70">
        <v>8</v>
      </c>
      <c r="AC51" s="70"/>
      <c r="AD51" s="70"/>
      <c r="AE51" s="70">
        <v>16</v>
      </c>
      <c r="AF51" s="70">
        <v>8</v>
      </c>
      <c r="AG51" s="70"/>
      <c r="AH51" s="70"/>
      <c r="AI51" s="70">
        <v>16</v>
      </c>
      <c r="AJ51" s="70">
        <f>Календарь!$X$37</f>
        <v>175</v>
      </c>
      <c r="AK51" s="70">
        <f>SUM(E51:AI51)</f>
        <v>184</v>
      </c>
      <c r="AL51" s="70"/>
      <c r="AM51" s="70"/>
      <c r="AN51" s="70"/>
      <c r="AO51" s="70">
        <f t="shared" ref="AO51:AO64" si="13">AK51-AJ51</f>
        <v>9</v>
      </c>
      <c r="AP51" s="70"/>
      <c r="AQ51" s="70"/>
      <c r="AR51" s="70"/>
      <c r="AS51" s="70"/>
      <c r="AT51" s="70"/>
      <c r="AU51" s="70"/>
      <c r="AV51" s="70"/>
      <c r="AW51" s="74"/>
      <c r="AX51" s="74"/>
      <c r="AY51" s="74"/>
      <c r="AZ51" s="74"/>
      <c r="BA51" s="74"/>
    </row>
    <row r="52" spans="2:53" x14ac:dyDescent="0.3">
      <c r="B52" s="70"/>
      <c r="C52" s="70"/>
      <c r="D52" s="70"/>
      <c r="E52" s="70"/>
      <c r="F52" s="70"/>
      <c r="G52" s="70">
        <v>16</v>
      </c>
      <c r="H52" s="70">
        <v>8</v>
      </c>
      <c r="I52" s="70"/>
      <c r="J52" s="70"/>
      <c r="K52" s="70">
        <v>16</v>
      </c>
      <c r="L52" s="70">
        <v>8</v>
      </c>
      <c r="M52" s="70"/>
      <c r="N52" s="70"/>
      <c r="O52" s="70">
        <v>16</v>
      </c>
      <c r="P52" s="70">
        <v>8</v>
      </c>
      <c r="Q52" s="70"/>
      <c r="R52" s="70"/>
      <c r="S52" s="70">
        <v>16</v>
      </c>
      <c r="T52" s="70">
        <v>8</v>
      </c>
      <c r="U52" s="70"/>
      <c r="V52" s="70"/>
      <c r="W52" s="70">
        <v>16</v>
      </c>
      <c r="X52" s="70">
        <v>8</v>
      </c>
      <c r="Y52" s="70"/>
      <c r="Z52" s="70"/>
      <c r="AA52" s="70">
        <v>16</v>
      </c>
      <c r="AB52" s="70">
        <v>8</v>
      </c>
      <c r="AC52" s="70"/>
      <c r="AD52" s="70"/>
      <c r="AE52" s="70">
        <v>16</v>
      </c>
      <c r="AF52" s="70">
        <v>8</v>
      </c>
      <c r="AG52" s="70"/>
      <c r="AH52" s="70"/>
      <c r="AI52" s="70">
        <v>16</v>
      </c>
      <c r="AJ52" s="70">
        <f>Календарь!$X$37</f>
        <v>175</v>
      </c>
      <c r="AK52" s="70">
        <f t="shared" ref="AK52:AK64" si="14">SUM(E52:AI52)</f>
        <v>184</v>
      </c>
      <c r="AL52" s="70"/>
      <c r="AM52" s="70"/>
      <c r="AN52" s="70"/>
      <c r="AO52" s="70">
        <f t="shared" si="13"/>
        <v>9</v>
      </c>
      <c r="AP52" s="70">
        <f t="shared" ref="AP52:AP64" si="15">SUM(F52,J52,N52,R52,V52,Z52,AD52,AH52)</f>
        <v>0</v>
      </c>
      <c r="AQ52" s="70"/>
      <c r="AR52" s="70"/>
      <c r="AS52" s="70"/>
      <c r="AT52" s="70"/>
      <c r="AU52" s="70"/>
      <c r="AV52" s="70"/>
      <c r="AW52" s="74"/>
      <c r="AX52" s="74"/>
      <c r="AY52" s="74"/>
      <c r="AZ52" s="74"/>
      <c r="BA52" s="74"/>
    </row>
    <row r="53" spans="2:53" x14ac:dyDescent="0.3">
      <c r="B53" s="70"/>
      <c r="C53" s="70"/>
      <c r="D53" s="70"/>
      <c r="E53" s="70"/>
      <c r="F53" s="70"/>
      <c r="G53" s="70">
        <v>16</v>
      </c>
      <c r="H53" s="70">
        <v>8</v>
      </c>
      <c r="I53" s="70"/>
      <c r="J53" s="70"/>
      <c r="K53" s="70">
        <v>16</v>
      </c>
      <c r="L53" s="70">
        <v>8</v>
      </c>
      <c r="M53" s="70"/>
      <c r="N53" s="70"/>
      <c r="O53" s="70">
        <v>16</v>
      </c>
      <c r="P53" s="70">
        <v>8</v>
      </c>
      <c r="Q53" s="70"/>
      <c r="R53" s="70"/>
      <c r="S53" s="70">
        <v>16</v>
      </c>
      <c r="T53" s="70">
        <v>8</v>
      </c>
      <c r="U53" s="70"/>
      <c r="V53" s="70"/>
      <c r="W53" s="70">
        <v>16</v>
      </c>
      <c r="X53" s="70">
        <v>8</v>
      </c>
      <c r="Y53" s="70"/>
      <c r="Z53" s="70"/>
      <c r="AA53" s="70">
        <v>16</v>
      </c>
      <c r="AB53" s="70">
        <v>8</v>
      </c>
      <c r="AC53" s="70"/>
      <c r="AD53" s="70"/>
      <c r="AE53" s="70">
        <v>16</v>
      </c>
      <c r="AF53" s="70">
        <v>8</v>
      </c>
      <c r="AG53" s="70"/>
      <c r="AH53" s="70"/>
      <c r="AI53" s="70">
        <v>16</v>
      </c>
      <c r="AJ53" s="70">
        <f>Календарь!$X$37</f>
        <v>175</v>
      </c>
      <c r="AK53" s="70">
        <f t="shared" si="14"/>
        <v>184</v>
      </c>
      <c r="AL53" s="70"/>
      <c r="AM53" s="70"/>
      <c r="AN53" s="70"/>
      <c r="AO53" s="70">
        <f t="shared" si="13"/>
        <v>9</v>
      </c>
      <c r="AP53" s="70">
        <f t="shared" si="15"/>
        <v>0</v>
      </c>
      <c r="AQ53" s="70"/>
      <c r="AR53" s="70"/>
      <c r="AS53" s="70"/>
      <c r="AT53" s="70"/>
      <c r="AU53" s="70"/>
      <c r="AV53" s="70"/>
      <c r="AW53" s="74"/>
      <c r="AX53" s="74"/>
      <c r="AY53" s="74"/>
      <c r="AZ53" s="74"/>
      <c r="BA53" s="74"/>
    </row>
    <row r="54" spans="2:53" x14ac:dyDescent="0.3">
      <c r="B54" s="70"/>
      <c r="C54" s="70"/>
      <c r="D54" s="70"/>
      <c r="E54" s="70"/>
      <c r="F54" s="70"/>
      <c r="G54" s="70">
        <v>16</v>
      </c>
      <c r="H54" s="70">
        <v>8</v>
      </c>
      <c r="I54" s="70"/>
      <c r="J54" s="70"/>
      <c r="K54" s="70">
        <v>16</v>
      </c>
      <c r="L54" s="70">
        <v>8</v>
      </c>
      <c r="M54" s="70"/>
      <c r="N54" s="70"/>
      <c r="O54" s="70">
        <v>16</v>
      </c>
      <c r="P54" s="70">
        <v>8</v>
      </c>
      <c r="Q54" s="70"/>
      <c r="R54" s="70"/>
      <c r="S54" s="70">
        <v>16</v>
      </c>
      <c r="T54" s="70">
        <v>8</v>
      </c>
      <c r="U54" s="70"/>
      <c r="V54" s="70"/>
      <c r="W54" s="70">
        <v>16</v>
      </c>
      <c r="X54" s="70">
        <v>8</v>
      </c>
      <c r="Y54" s="70"/>
      <c r="Z54" s="70"/>
      <c r="AA54" s="70">
        <v>16</v>
      </c>
      <c r="AB54" s="70">
        <v>8</v>
      </c>
      <c r="AC54" s="70"/>
      <c r="AD54" s="70"/>
      <c r="AE54" s="70">
        <v>16</v>
      </c>
      <c r="AF54" s="70">
        <v>8</v>
      </c>
      <c r="AG54" s="70"/>
      <c r="AH54" s="70"/>
      <c r="AI54" s="70">
        <v>16</v>
      </c>
      <c r="AJ54" s="70">
        <f>Календарь!$X$37</f>
        <v>175</v>
      </c>
      <c r="AK54" s="70">
        <f t="shared" si="14"/>
        <v>184</v>
      </c>
      <c r="AL54" s="70"/>
      <c r="AM54" s="70"/>
      <c r="AN54" s="70"/>
      <c r="AO54" s="70">
        <f t="shared" si="13"/>
        <v>9</v>
      </c>
      <c r="AP54" s="70">
        <f t="shared" si="15"/>
        <v>0</v>
      </c>
      <c r="AQ54" s="70"/>
      <c r="AR54" s="70"/>
      <c r="AS54" s="70"/>
      <c r="AT54" s="70"/>
      <c r="AU54" s="70"/>
      <c r="AV54" s="70"/>
      <c r="AW54" s="74"/>
      <c r="AX54" s="74"/>
      <c r="AY54" s="74"/>
      <c r="AZ54" s="74"/>
      <c r="BA54" s="74"/>
    </row>
    <row r="55" spans="2:53" x14ac:dyDescent="0.3">
      <c r="B55" s="70"/>
      <c r="C55" s="70"/>
      <c r="D55" s="70"/>
      <c r="E55" s="70"/>
      <c r="F55" s="70"/>
      <c r="G55" s="70">
        <v>16</v>
      </c>
      <c r="H55" s="70">
        <v>8</v>
      </c>
      <c r="I55" s="70"/>
      <c r="J55" s="70"/>
      <c r="K55" s="70">
        <v>16</v>
      </c>
      <c r="L55" s="70">
        <v>8</v>
      </c>
      <c r="M55" s="70"/>
      <c r="N55" s="70"/>
      <c r="O55" s="70">
        <v>16</v>
      </c>
      <c r="P55" s="70">
        <v>8</v>
      </c>
      <c r="Q55" s="70"/>
      <c r="R55" s="70"/>
      <c r="S55" s="70">
        <v>16</v>
      </c>
      <c r="T55" s="70">
        <v>8</v>
      </c>
      <c r="U55" s="70"/>
      <c r="V55" s="70"/>
      <c r="W55" s="70">
        <v>16</v>
      </c>
      <c r="X55" s="70">
        <v>8</v>
      </c>
      <c r="Y55" s="70"/>
      <c r="Z55" s="70"/>
      <c r="AA55" s="70">
        <v>16</v>
      </c>
      <c r="AB55" s="70">
        <v>8</v>
      </c>
      <c r="AC55" s="70"/>
      <c r="AD55" s="70"/>
      <c r="AE55" s="70">
        <v>16</v>
      </c>
      <c r="AF55" s="70">
        <v>8</v>
      </c>
      <c r="AG55" s="70"/>
      <c r="AH55" s="70"/>
      <c r="AI55" s="70">
        <v>16</v>
      </c>
      <c r="AJ55" s="70">
        <f>Календарь!$X$37</f>
        <v>175</v>
      </c>
      <c r="AK55" s="70">
        <f t="shared" si="14"/>
        <v>184</v>
      </c>
      <c r="AL55" s="70"/>
      <c r="AM55" s="70"/>
      <c r="AN55" s="70"/>
      <c r="AO55" s="70">
        <f t="shared" si="13"/>
        <v>9</v>
      </c>
      <c r="AP55" s="70">
        <f t="shared" si="15"/>
        <v>0</v>
      </c>
      <c r="AQ55" s="70"/>
      <c r="AR55" s="70"/>
      <c r="AS55" s="70"/>
      <c r="AT55" s="70"/>
      <c r="AU55" s="70"/>
      <c r="AV55" s="70"/>
      <c r="AW55" s="74"/>
      <c r="AX55" s="74"/>
      <c r="AY55" s="74"/>
      <c r="AZ55" s="74"/>
      <c r="BA55" s="74"/>
    </row>
    <row r="56" spans="2:53" x14ac:dyDescent="0.3">
      <c r="B56" s="70"/>
      <c r="C56" s="70"/>
      <c r="D56" s="70"/>
      <c r="E56" s="70"/>
      <c r="F56" s="70"/>
      <c r="G56" s="70">
        <v>16</v>
      </c>
      <c r="H56" s="70">
        <v>8</v>
      </c>
      <c r="I56" s="70"/>
      <c r="J56" s="70"/>
      <c r="K56" s="70">
        <v>16</v>
      </c>
      <c r="L56" s="70">
        <v>8</v>
      </c>
      <c r="M56" s="70"/>
      <c r="N56" s="70"/>
      <c r="O56" s="70">
        <v>16</v>
      </c>
      <c r="P56" s="70">
        <v>8</v>
      </c>
      <c r="Q56" s="70"/>
      <c r="R56" s="70"/>
      <c r="S56" s="70">
        <v>16</v>
      </c>
      <c r="T56" s="70">
        <v>8</v>
      </c>
      <c r="U56" s="70"/>
      <c r="V56" s="70"/>
      <c r="W56" s="70">
        <v>16</v>
      </c>
      <c r="X56" s="70">
        <v>8</v>
      </c>
      <c r="Y56" s="70"/>
      <c r="Z56" s="70"/>
      <c r="AA56" s="70">
        <v>16</v>
      </c>
      <c r="AB56" s="70">
        <v>8</v>
      </c>
      <c r="AC56" s="70"/>
      <c r="AD56" s="70"/>
      <c r="AE56" s="70">
        <v>16</v>
      </c>
      <c r="AF56" s="70">
        <v>8</v>
      </c>
      <c r="AG56" s="70"/>
      <c r="AH56" s="70"/>
      <c r="AI56" s="70">
        <v>16</v>
      </c>
      <c r="AJ56" s="70">
        <f>Календарь!$X$37</f>
        <v>175</v>
      </c>
      <c r="AK56" s="70">
        <f t="shared" si="14"/>
        <v>184</v>
      </c>
      <c r="AL56" s="70"/>
      <c r="AM56" s="70"/>
      <c r="AN56" s="70"/>
      <c r="AO56" s="70">
        <f t="shared" si="13"/>
        <v>9</v>
      </c>
      <c r="AP56" s="70">
        <f t="shared" si="15"/>
        <v>0</v>
      </c>
      <c r="AQ56" s="70"/>
      <c r="AR56" s="70"/>
      <c r="AS56" s="70"/>
      <c r="AT56" s="70"/>
      <c r="AU56" s="70"/>
      <c r="AV56" s="70"/>
      <c r="AW56" s="74"/>
      <c r="AX56" s="74"/>
      <c r="AY56" s="74"/>
      <c r="AZ56" s="74"/>
      <c r="BA56" s="74"/>
    </row>
    <row r="57" spans="2:53" x14ac:dyDescent="0.3">
      <c r="B57" s="70"/>
      <c r="C57" s="70"/>
      <c r="D57" s="70"/>
      <c r="E57" s="70"/>
      <c r="F57" s="70"/>
      <c r="G57" s="70">
        <v>16</v>
      </c>
      <c r="H57" s="70">
        <v>8</v>
      </c>
      <c r="I57" s="70"/>
      <c r="J57" s="70"/>
      <c r="K57" s="70">
        <v>16</v>
      </c>
      <c r="L57" s="70">
        <v>8</v>
      </c>
      <c r="M57" s="70"/>
      <c r="N57" s="70"/>
      <c r="O57" s="70">
        <v>16</v>
      </c>
      <c r="P57" s="70">
        <v>8</v>
      </c>
      <c r="Q57" s="70"/>
      <c r="R57" s="70"/>
      <c r="S57" s="70">
        <v>16</v>
      </c>
      <c r="T57" s="70">
        <v>8</v>
      </c>
      <c r="U57" s="70"/>
      <c r="V57" s="70"/>
      <c r="W57" s="70">
        <v>16</v>
      </c>
      <c r="X57" s="70">
        <v>8</v>
      </c>
      <c r="Y57" s="70"/>
      <c r="Z57" s="70"/>
      <c r="AA57" s="70">
        <v>16</v>
      </c>
      <c r="AB57" s="70">
        <v>8</v>
      </c>
      <c r="AC57" s="70"/>
      <c r="AD57" s="70"/>
      <c r="AE57" s="70">
        <v>16</v>
      </c>
      <c r="AF57" s="70">
        <v>8</v>
      </c>
      <c r="AG57" s="70"/>
      <c r="AH57" s="70"/>
      <c r="AI57" s="70">
        <v>16</v>
      </c>
      <c r="AJ57" s="70">
        <f>Календарь!$X$37</f>
        <v>175</v>
      </c>
      <c r="AK57" s="70">
        <f t="shared" si="14"/>
        <v>184</v>
      </c>
      <c r="AL57" s="70"/>
      <c r="AM57" s="70"/>
      <c r="AN57" s="70"/>
      <c r="AO57" s="70">
        <f t="shared" si="13"/>
        <v>9</v>
      </c>
      <c r="AP57" s="70">
        <f t="shared" si="15"/>
        <v>0</v>
      </c>
      <c r="AQ57" s="70"/>
      <c r="AR57" s="70"/>
      <c r="AS57" s="70"/>
      <c r="AT57" s="70"/>
      <c r="AU57" s="70"/>
      <c r="AV57" s="70"/>
      <c r="AW57" s="74"/>
      <c r="AX57" s="74"/>
      <c r="AY57" s="74"/>
      <c r="AZ57" s="74"/>
      <c r="BA57" s="74"/>
    </row>
    <row r="58" spans="2:53" x14ac:dyDescent="0.3">
      <c r="B58" s="70"/>
      <c r="C58" s="70"/>
      <c r="D58" s="70"/>
      <c r="E58" s="70"/>
      <c r="F58" s="70"/>
      <c r="G58" s="70">
        <v>16</v>
      </c>
      <c r="H58" s="70">
        <v>8</v>
      </c>
      <c r="I58" s="70"/>
      <c r="J58" s="70"/>
      <c r="K58" s="70">
        <v>16</v>
      </c>
      <c r="L58" s="70">
        <v>8</v>
      </c>
      <c r="M58" s="70"/>
      <c r="N58" s="70"/>
      <c r="O58" s="70">
        <v>16</v>
      </c>
      <c r="P58" s="70">
        <v>8</v>
      </c>
      <c r="Q58" s="70"/>
      <c r="R58" s="70"/>
      <c r="S58" s="70">
        <v>16</v>
      </c>
      <c r="T58" s="70">
        <v>8</v>
      </c>
      <c r="U58" s="70"/>
      <c r="V58" s="70"/>
      <c r="W58" s="70">
        <v>16</v>
      </c>
      <c r="X58" s="70">
        <v>8</v>
      </c>
      <c r="Y58" s="70"/>
      <c r="Z58" s="70"/>
      <c r="AA58" s="70">
        <v>16</v>
      </c>
      <c r="AB58" s="70">
        <v>8</v>
      </c>
      <c r="AC58" s="70"/>
      <c r="AD58" s="70"/>
      <c r="AE58" s="70">
        <v>16</v>
      </c>
      <c r="AF58" s="70">
        <v>8</v>
      </c>
      <c r="AG58" s="70"/>
      <c r="AH58" s="70"/>
      <c r="AI58" s="70">
        <v>16</v>
      </c>
      <c r="AJ58" s="70">
        <f>Календарь!$X$37</f>
        <v>175</v>
      </c>
      <c r="AK58" s="70">
        <f t="shared" si="14"/>
        <v>184</v>
      </c>
      <c r="AL58" s="70"/>
      <c r="AM58" s="70"/>
      <c r="AN58" s="70"/>
      <c r="AO58" s="70">
        <f t="shared" si="13"/>
        <v>9</v>
      </c>
      <c r="AP58" s="70">
        <f t="shared" si="15"/>
        <v>0</v>
      </c>
      <c r="AQ58" s="70"/>
      <c r="AR58" s="70"/>
      <c r="AS58" s="70"/>
      <c r="AT58" s="70"/>
      <c r="AU58" s="70"/>
      <c r="AV58" s="70"/>
      <c r="AW58" s="74"/>
      <c r="AX58" s="74"/>
      <c r="AY58" s="74"/>
      <c r="AZ58" s="74"/>
      <c r="BA58" s="74"/>
    </row>
    <row r="59" spans="2:53" x14ac:dyDescent="0.3">
      <c r="B59" s="70"/>
      <c r="C59" s="70"/>
      <c r="D59" s="70"/>
      <c r="E59" s="70"/>
      <c r="F59" s="70"/>
      <c r="G59" s="70">
        <v>16</v>
      </c>
      <c r="H59" s="70">
        <v>8</v>
      </c>
      <c r="I59" s="70"/>
      <c r="J59" s="70"/>
      <c r="K59" s="70">
        <v>16</v>
      </c>
      <c r="L59" s="70">
        <v>8</v>
      </c>
      <c r="M59" s="70"/>
      <c r="N59" s="70"/>
      <c r="O59" s="70">
        <v>16</v>
      </c>
      <c r="P59" s="70">
        <v>8</v>
      </c>
      <c r="Q59" s="70"/>
      <c r="R59" s="70"/>
      <c r="S59" s="70">
        <v>16</v>
      </c>
      <c r="T59" s="70">
        <v>8</v>
      </c>
      <c r="U59" s="70"/>
      <c r="V59" s="70"/>
      <c r="W59" s="70">
        <v>16</v>
      </c>
      <c r="X59" s="70">
        <v>8</v>
      </c>
      <c r="Y59" s="70"/>
      <c r="Z59" s="70"/>
      <c r="AA59" s="70">
        <v>16</v>
      </c>
      <c r="AB59" s="70">
        <v>8</v>
      </c>
      <c r="AC59" s="70"/>
      <c r="AD59" s="70"/>
      <c r="AE59" s="70">
        <v>16</v>
      </c>
      <c r="AF59" s="70">
        <v>8</v>
      </c>
      <c r="AG59" s="70"/>
      <c r="AH59" s="70"/>
      <c r="AI59" s="70">
        <v>16</v>
      </c>
      <c r="AJ59" s="70">
        <f>Календарь!$X$37</f>
        <v>175</v>
      </c>
      <c r="AK59" s="70">
        <f t="shared" si="14"/>
        <v>184</v>
      </c>
      <c r="AL59" s="70"/>
      <c r="AM59" s="70"/>
      <c r="AN59" s="70"/>
      <c r="AO59" s="70">
        <f t="shared" si="13"/>
        <v>9</v>
      </c>
      <c r="AP59" s="70">
        <f t="shared" si="15"/>
        <v>0</v>
      </c>
      <c r="AQ59" s="70"/>
      <c r="AR59" s="70"/>
      <c r="AS59" s="70"/>
      <c r="AT59" s="70"/>
      <c r="AU59" s="70"/>
      <c r="AV59" s="70"/>
      <c r="AW59" s="74"/>
      <c r="AX59" s="74"/>
      <c r="AY59" s="74"/>
      <c r="AZ59" s="74"/>
      <c r="BA59" s="74"/>
    </row>
    <row r="60" spans="2:53" x14ac:dyDescent="0.3">
      <c r="B60" s="70"/>
      <c r="C60" s="70"/>
      <c r="D60" s="70"/>
      <c r="E60" s="70"/>
      <c r="F60" s="70"/>
      <c r="G60" s="70">
        <v>16</v>
      </c>
      <c r="H60" s="70">
        <v>8</v>
      </c>
      <c r="I60" s="70"/>
      <c r="J60" s="70"/>
      <c r="K60" s="70">
        <v>16</v>
      </c>
      <c r="L60" s="70">
        <v>8</v>
      </c>
      <c r="M60" s="70"/>
      <c r="N60" s="70"/>
      <c r="O60" s="70">
        <v>16</v>
      </c>
      <c r="P60" s="70">
        <v>8</v>
      </c>
      <c r="Q60" s="70"/>
      <c r="R60" s="70"/>
      <c r="S60" s="70">
        <v>16</v>
      </c>
      <c r="T60" s="70">
        <v>8</v>
      </c>
      <c r="U60" s="70"/>
      <c r="V60" s="70"/>
      <c r="W60" s="70">
        <v>16</v>
      </c>
      <c r="X60" s="70">
        <v>8</v>
      </c>
      <c r="Y60" s="70"/>
      <c r="Z60" s="70"/>
      <c r="AA60" s="70">
        <v>16</v>
      </c>
      <c r="AB60" s="70">
        <v>8</v>
      </c>
      <c r="AC60" s="70"/>
      <c r="AD60" s="70"/>
      <c r="AE60" s="70">
        <v>16</v>
      </c>
      <c r="AF60" s="70">
        <v>8</v>
      </c>
      <c r="AG60" s="70"/>
      <c r="AH60" s="70"/>
      <c r="AI60" s="70">
        <v>16</v>
      </c>
      <c r="AJ60" s="70">
        <f>Календарь!$X$37</f>
        <v>175</v>
      </c>
      <c r="AK60" s="70">
        <f t="shared" si="14"/>
        <v>184</v>
      </c>
      <c r="AL60" s="70"/>
      <c r="AM60" s="70"/>
      <c r="AN60" s="70"/>
      <c r="AO60" s="70">
        <f t="shared" si="13"/>
        <v>9</v>
      </c>
      <c r="AP60" s="70">
        <f t="shared" si="15"/>
        <v>0</v>
      </c>
      <c r="AQ60" s="70"/>
      <c r="AR60" s="70"/>
      <c r="AS60" s="70"/>
      <c r="AT60" s="70"/>
      <c r="AU60" s="70"/>
      <c r="AV60" s="70"/>
      <c r="AW60" s="74"/>
      <c r="AX60" s="74"/>
      <c r="AY60" s="74"/>
      <c r="AZ60" s="74"/>
      <c r="BA60" s="74"/>
    </row>
    <row r="61" spans="2:53" x14ac:dyDescent="0.3">
      <c r="B61" s="70"/>
      <c r="C61" s="70"/>
      <c r="D61" s="70"/>
      <c r="E61" s="70"/>
      <c r="F61" s="70"/>
      <c r="G61" s="70">
        <v>16</v>
      </c>
      <c r="H61" s="70">
        <v>8</v>
      </c>
      <c r="I61" s="70"/>
      <c r="J61" s="70"/>
      <c r="K61" s="70">
        <v>16</v>
      </c>
      <c r="L61" s="70">
        <v>8</v>
      </c>
      <c r="M61" s="70"/>
      <c r="N61" s="70"/>
      <c r="O61" s="70">
        <v>16</v>
      </c>
      <c r="P61" s="70">
        <v>8</v>
      </c>
      <c r="Q61" s="70"/>
      <c r="R61" s="70"/>
      <c r="S61" s="70">
        <v>16</v>
      </c>
      <c r="T61" s="70">
        <v>8</v>
      </c>
      <c r="U61" s="70"/>
      <c r="V61" s="70"/>
      <c r="W61" s="70">
        <v>16</v>
      </c>
      <c r="X61" s="70">
        <v>8</v>
      </c>
      <c r="Y61" s="70"/>
      <c r="Z61" s="70"/>
      <c r="AA61" s="70">
        <v>16</v>
      </c>
      <c r="AB61" s="70">
        <v>8</v>
      </c>
      <c r="AC61" s="70"/>
      <c r="AD61" s="70"/>
      <c r="AE61" s="70">
        <v>16</v>
      </c>
      <c r="AF61" s="70">
        <v>8</v>
      </c>
      <c r="AG61" s="70"/>
      <c r="AH61" s="70"/>
      <c r="AI61" s="70">
        <v>16</v>
      </c>
      <c r="AJ61" s="70">
        <f>Календарь!$X$37</f>
        <v>175</v>
      </c>
      <c r="AK61" s="70">
        <f t="shared" si="14"/>
        <v>184</v>
      </c>
      <c r="AL61" s="70"/>
      <c r="AM61" s="70"/>
      <c r="AN61" s="70"/>
      <c r="AO61" s="70">
        <f t="shared" si="13"/>
        <v>9</v>
      </c>
      <c r="AP61" s="70">
        <f t="shared" si="15"/>
        <v>0</v>
      </c>
      <c r="AQ61" s="70"/>
      <c r="AR61" s="70"/>
      <c r="AS61" s="70"/>
      <c r="AT61" s="70"/>
      <c r="AU61" s="70"/>
      <c r="AV61" s="70"/>
      <c r="AW61" s="74"/>
      <c r="AX61" s="74"/>
      <c r="AY61" s="74"/>
      <c r="AZ61" s="74"/>
      <c r="BA61" s="74"/>
    </row>
    <row r="62" spans="2:53" x14ac:dyDescent="0.3">
      <c r="B62" s="70"/>
      <c r="C62" s="70"/>
      <c r="D62" s="70"/>
      <c r="E62" s="70"/>
      <c r="F62" s="70"/>
      <c r="G62" s="70">
        <v>16</v>
      </c>
      <c r="H62" s="70">
        <v>8</v>
      </c>
      <c r="I62" s="70"/>
      <c r="J62" s="70"/>
      <c r="K62" s="70">
        <v>16</v>
      </c>
      <c r="L62" s="70">
        <v>8</v>
      </c>
      <c r="M62" s="70"/>
      <c r="N62" s="70"/>
      <c r="O62" s="70">
        <v>16</v>
      </c>
      <c r="P62" s="70">
        <v>8</v>
      </c>
      <c r="Q62" s="70"/>
      <c r="R62" s="70"/>
      <c r="S62" s="70">
        <v>16</v>
      </c>
      <c r="T62" s="70">
        <v>8</v>
      </c>
      <c r="U62" s="70"/>
      <c r="V62" s="70"/>
      <c r="W62" s="70">
        <v>16</v>
      </c>
      <c r="X62" s="70">
        <v>8</v>
      </c>
      <c r="Y62" s="70"/>
      <c r="Z62" s="70"/>
      <c r="AA62" s="70">
        <v>16</v>
      </c>
      <c r="AB62" s="70">
        <v>8</v>
      </c>
      <c r="AC62" s="70"/>
      <c r="AD62" s="70"/>
      <c r="AE62" s="70">
        <v>16</v>
      </c>
      <c r="AF62" s="70">
        <v>8</v>
      </c>
      <c r="AG62" s="70"/>
      <c r="AH62" s="70"/>
      <c r="AI62" s="70">
        <v>16</v>
      </c>
      <c r="AJ62" s="70">
        <f>Календарь!$X$37</f>
        <v>175</v>
      </c>
      <c r="AK62" s="70">
        <f t="shared" si="14"/>
        <v>184</v>
      </c>
      <c r="AL62" s="70"/>
      <c r="AM62" s="70"/>
      <c r="AN62" s="70"/>
      <c r="AO62" s="70">
        <f t="shared" si="13"/>
        <v>9</v>
      </c>
      <c r="AP62" s="70">
        <f t="shared" si="15"/>
        <v>0</v>
      </c>
      <c r="AQ62" s="70"/>
      <c r="AR62" s="70"/>
      <c r="AS62" s="70"/>
      <c r="AT62" s="70"/>
      <c r="AU62" s="70"/>
      <c r="AV62" s="70"/>
      <c r="AW62" s="74"/>
      <c r="AX62" s="74"/>
      <c r="AY62" s="74"/>
      <c r="AZ62" s="74"/>
      <c r="BA62" s="74"/>
    </row>
    <row r="63" spans="2:53" x14ac:dyDescent="0.3">
      <c r="B63" s="70"/>
      <c r="C63" s="70"/>
      <c r="D63" s="70"/>
      <c r="E63" s="70"/>
      <c r="F63" s="70"/>
      <c r="G63" s="70">
        <v>16</v>
      </c>
      <c r="H63" s="70">
        <v>8</v>
      </c>
      <c r="I63" s="70"/>
      <c r="J63" s="70"/>
      <c r="K63" s="70">
        <v>16</v>
      </c>
      <c r="L63" s="70">
        <v>8</v>
      </c>
      <c r="M63" s="70"/>
      <c r="N63" s="70"/>
      <c r="O63" s="70">
        <v>16</v>
      </c>
      <c r="P63" s="70">
        <v>8</v>
      </c>
      <c r="Q63" s="70"/>
      <c r="R63" s="70"/>
      <c r="S63" s="70">
        <v>16</v>
      </c>
      <c r="T63" s="70">
        <v>8</v>
      </c>
      <c r="U63" s="70"/>
      <c r="V63" s="70"/>
      <c r="W63" s="70">
        <v>16</v>
      </c>
      <c r="X63" s="70">
        <v>8</v>
      </c>
      <c r="Y63" s="70"/>
      <c r="Z63" s="70"/>
      <c r="AA63" s="70">
        <v>16</v>
      </c>
      <c r="AB63" s="70">
        <v>8</v>
      </c>
      <c r="AC63" s="70"/>
      <c r="AD63" s="70"/>
      <c r="AE63" s="70">
        <v>16</v>
      </c>
      <c r="AF63" s="70">
        <v>8</v>
      </c>
      <c r="AG63" s="70"/>
      <c r="AH63" s="70"/>
      <c r="AI63" s="70">
        <v>16</v>
      </c>
      <c r="AJ63" s="70">
        <f>Календарь!$X$37</f>
        <v>175</v>
      </c>
      <c r="AK63" s="70">
        <f t="shared" si="14"/>
        <v>184</v>
      </c>
      <c r="AL63" s="70"/>
      <c r="AM63" s="70"/>
      <c r="AN63" s="70"/>
      <c r="AO63" s="70">
        <f t="shared" si="13"/>
        <v>9</v>
      </c>
      <c r="AP63" s="70">
        <f t="shared" si="15"/>
        <v>0</v>
      </c>
      <c r="AQ63" s="70"/>
      <c r="AR63" s="70"/>
      <c r="AS63" s="70"/>
      <c r="AT63" s="70"/>
      <c r="AU63" s="70"/>
      <c r="AV63" s="70"/>
      <c r="AW63" s="74"/>
      <c r="AX63" s="74"/>
      <c r="AY63" s="74"/>
      <c r="AZ63" s="74"/>
      <c r="BA63" s="74"/>
    </row>
    <row r="64" spans="2:53" x14ac:dyDescent="0.3">
      <c r="B64" s="70"/>
      <c r="C64" s="70"/>
      <c r="D64" s="70"/>
      <c r="E64" s="70" t="s">
        <v>16</v>
      </c>
      <c r="F64" s="70" t="s">
        <v>16</v>
      </c>
      <c r="G64" s="70" t="s">
        <v>16</v>
      </c>
      <c r="H64" s="70" t="s">
        <v>16</v>
      </c>
      <c r="I64" s="70" t="s">
        <v>16</v>
      </c>
      <c r="J64" s="70" t="s">
        <v>16</v>
      </c>
      <c r="K64" s="70" t="s">
        <v>16</v>
      </c>
      <c r="L64" s="70" t="s">
        <v>16</v>
      </c>
      <c r="M64" s="70" t="s">
        <v>16</v>
      </c>
      <c r="N64" s="70" t="s">
        <v>16</v>
      </c>
      <c r="O64" s="70" t="s">
        <v>16</v>
      </c>
      <c r="P64" s="70" t="s">
        <v>16</v>
      </c>
      <c r="Q64" s="70" t="s">
        <v>16</v>
      </c>
      <c r="R64" s="70" t="s">
        <v>16</v>
      </c>
      <c r="S64" s="70" t="s">
        <v>16</v>
      </c>
      <c r="T64" s="70" t="s">
        <v>16</v>
      </c>
      <c r="U64" s="70" t="s">
        <v>16</v>
      </c>
      <c r="V64" s="70" t="s">
        <v>16</v>
      </c>
      <c r="W64" s="70" t="s">
        <v>16</v>
      </c>
      <c r="X64" s="70" t="s">
        <v>16</v>
      </c>
      <c r="Y64" s="70" t="s">
        <v>16</v>
      </c>
      <c r="Z64" s="70" t="s">
        <v>16</v>
      </c>
      <c r="AA64" s="70" t="s">
        <v>16</v>
      </c>
      <c r="AB64" s="70" t="s">
        <v>16</v>
      </c>
      <c r="AC64" s="70" t="s">
        <v>16</v>
      </c>
      <c r="AD64" s="70" t="s">
        <v>16</v>
      </c>
      <c r="AE64" s="70" t="s">
        <v>16</v>
      </c>
      <c r="AF64" s="70" t="s">
        <v>16</v>
      </c>
      <c r="AG64" s="70" t="s">
        <v>16</v>
      </c>
      <c r="AH64" s="70" t="s">
        <v>16</v>
      </c>
      <c r="AI64" s="70" t="s">
        <v>16</v>
      </c>
      <c r="AJ64" s="70">
        <f>Календарь!$X$37</f>
        <v>175</v>
      </c>
      <c r="AK64" s="70">
        <f t="shared" si="14"/>
        <v>0</v>
      </c>
      <c r="AL64" s="70"/>
      <c r="AM64" s="70"/>
      <c r="AN64" s="70"/>
      <c r="AO64" s="70">
        <f t="shared" si="13"/>
        <v>-175</v>
      </c>
      <c r="AP64" s="70">
        <f t="shared" si="15"/>
        <v>0</v>
      </c>
      <c r="AQ64" s="70"/>
      <c r="AR64" s="70"/>
      <c r="AS64" s="70"/>
      <c r="AT64" s="70"/>
      <c r="AU64" s="70"/>
      <c r="AV64" s="70"/>
      <c r="AW64" s="74"/>
      <c r="AX64" s="74"/>
      <c r="AY64" s="74"/>
      <c r="AZ64" s="74"/>
      <c r="BA64" s="74"/>
    </row>
    <row r="65" spans="2:53" x14ac:dyDescent="0.3">
      <c r="C65" t="s">
        <v>17</v>
      </c>
      <c r="AV65" s="75"/>
      <c r="AW65" s="74"/>
      <c r="AX65" s="74"/>
      <c r="AY65" s="74"/>
      <c r="AZ65" s="74"/>
      <c r="BA65" s="74"/>
    </row>
    <row r="66" spans="2:53" x14ac:dyDescent="0.3"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4"/>
      <c r="AX66" s="74"/>
      <c r="AY66" s="74"/>
      <c r="AZ66" s="74"/>
      <c r="BA66" s="74"/>
    </row>
    <row r="67" spans="2:53" x14ac:dyDescent="0.3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4"/>
      <c r="AX67" s="74"/>
      <c r="AY67" s="74"/>
      <c r="AZ67" s="74"/>
      <c r="BA67" s="74"/>
    </row>
  </sheetData>
  <mergeCells count="28">
    <mergeCell ref="AS49:AS50"/>
    <mergeCell ref="C26:D26"/>
    <mergeCell ref="C50:D50"/>
    <mergeCell ref="AJ49:AJ50"/>
    <mergeCell ref="AK49:AK50"/>
    <mergeCell ref="AL49:AL50"/>
    <mergeCell ref="AM49:AM50"/>
    <mergeCell ref="AV25:AV26"/>
    <mergeCell ref="AT49:AT50"/>
    <mergeCell ref="AU49:AU50"/>
    <mergeCell ref="AV49:AV50"/>
    <mergeCell ref="AJ25:AJ26"/>
    <mergeCell ref="AK25:AK26"/>
    <mergeCell ref="AL25:AL26"/>
    <mergeCell ref="AM25:AM26"/>
    <mergeCell ref="AN25:AN26"/>
    <mergeCell ref="AO25:AO26"/>
    <mergeCell ref="AP25:AP26"/>
    <mergeCell ref="AN49:AN50"/>
    <mergeCell ref="AO49:AO50"/>
    <mergeCell ref="AP49:AP50"/>
    <mergeCell ref="AQ49:AQ50"/>
    <mergeCell ref="AR49:AR50"/>
    <mergeCell ref="AQ25:AQ26"/>
    <mergeCell ref="AR25:AR26"/>
    <mergeCell ref="AS25:AS26"/>
    <mergeCell ref="AT25:AT26"/>
    <mergeCell ref="AU25:AU26"/>
  </mergeCells>
  <conditionalFormatting sqref="AO4">
    <cfRule type="iconSet" priority="24">
      <iconSet>
        <cfvo type="percent" val="0"/>
        <cfvo type="num" val="0"/>
        <cfvo type="num" val="0" gte="0"/>
      </iconSet>
    </cfRule>
    <cfRule type="iconSet" priority="25">
      <iconSet>
        <cfvo type="percent" val="0"/>
        <cfvo type="percent" val="33"/>
        <cfvo type="percent" val="67"/>
      </iconSet>
    </cfRule>
  </conditionalFormatting>
  <conditionalFormatting sqref="AO5:AO17">
    <cfRule type="iconSet" priority="22">
      <iconSet>
        <cfvo type="percent" val="0"/>
        <cfvo type="num" val="0"/>
        <cfvo type="num" val="0" gte="0"/>
      </iconSet>
    </cfRule>
    <cfRule type="iconSet" priority="23">
      <iconSet>
        <cfvo type="percent" val="0"/>
        <cfvo type="percent" val="33"/>
        <cfvo type="percent" val="67"/>
      </iconSet>
    </cfRule>
  </conditionalFormatting>
  <conditionalFormatting sqref="AO27:AO40">
    <cfRule type="iconSet" priority="20">
      <iconSet>
        <cfvo type="percent" val="0"/>
        <cfvo type="num" val="0"/>
        <cfvo type="num" val="0" gte="0"/>
      </iconSet>
    </cfRule>
    <cfRule type="iconSet" priority="21">
      <iconSet>
        <cfvo type="percent" val="0"/>
        <cfvo type="percent" val="33"/>
        <cfvo type="percent" val="67"/>
      </iconSet>
    </cfRule>
  </conditionalFormatting>
  <conditionalFormatting sqref="AO51:AO64">
    <cfRule type="iconSet" priority="18">
      <iconSet>
        <cfvo type="percent" val="0"/>
        <cfvo type="num" val="0"/>
        <cfvo type="num" val="0" gte="0"/>
      </iconSet>
    </cfRule>
    <cfRule type="iconSet" priority="19">
      <iconSet>
        <cfvo type="percent" val="0"/>
        <cfvo type="percent" val="33"/>
        <cfvo type="percent" val="67"/>
      </iconSet>
    </cfRule>
  </conditionalFormatting>
  <conditionalFormatting sqref="E25:AI26 E2:AI2 E49:AO49 E50:AI50">
    <cfRule type="expression" dxfId="14" priority="17">
      <formula>MOD(E2+5,4)=0</formula>
    </cfRule>
  </conditionalFormatting>
  <conditionalFormatting sqref="E25:AI26 E2:AI2 E49:AI50">
    <cfRule type="expression" dxfId="13" priority="16">
      <formula>MOD(E2+4,4)=0</formula>
    </cfRule>
  </conditionalFormatting>
  <conditionalFormatting sqref="E3:AI3">
    <cfRule type="containsText" dxfId="12" priority="2" operator="containsText" text="сб">
      <formula>NOT(ISERROR(SEARCH("сб",E3)))</formula>
    </cfRule>
  </conditionalFormatting>
  <conditionalFormatting sqref="E26:AI26 E50:AI50">
    <cfRule type="containsText" dxfId="11" priority="6" operator="containsText" text="сб">
      <formula>NOT(ISERROR(SEARCH("сб",E26)))</formula>
    </cfRule>
    <cfRule type="containsText" dxfId="10" priority="7" operator="containsText" text="вс.">
      <formula>NOT(ISERROR(SEARCH("вс.",E26)))</formula>
    </cfRule>
  </conditionalFormatting>
  <conditionalFormatting sqref="E3:AI3 E50:AI50">
    <cfRule type="containsText" dxfId="9" priority="1" operator="containsText" text="вс">
      <formula>NOT(ISERROR(SEARCH("вс",E3)))</formula>
    </cfRule>
  </conditionalFormatting>
  <pageMargins left="0.25" right="0.25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M42"/>
  <sheetViews>
    <sheetView topLeftCell="B1" zoomScale="90" zoomScaleNormal="90" workbookViewId="0">
      <selection activeCell="AK15" sqref="AK15"/>
    </sheetView>
  </sheetViews>
  <sheetFormatPr defaultColWidth="9.109375" defaultRowHeight="14.4" x14ac:dyDescent="0.3"/>
  <cols>
    <col min="1" max="1" width="9.109375" style="137"/>
    <col min="2" max="2" width="13.6640625" style="137" customWidth="1"/>
    <col min="3" max="3" width="3.6640625" style="137" customWidth="1"/>
    <col min="4" max="4" width="4.109375" style="137" customWidth="1"/>
    <col min="5" max="34" width="3.6640625" style="137" customWidth="1"/>
    <col min="35" max="94" width="2.6640625" style="137" customWidth="1"/>
    <col min="95" max="16384" width="9.109375" style="137"/>
  </cols>
  <sheetData>
    <row r="3" spans="1:39" ht="18" x14ac:dyDescent="0.35">
      <c r="B3" s="138">
        <v>2013</v>
      </c>
      <c r="D3"/>
    </row>
    <row r="6" spans="1:39" ht="20.25" customHeight="1" thickBot="1" x14ac:dyDescent="0.35">
      <c r="B6" s="139" t="s">
        <v>87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</row>
    <row r="7" spans="1:39" ht="19.5" customHeight="1" x14ac:dyDescent="0.3">
      <c r="A7" s="141"/>
      <c r="B7" s="142" t="s">
        <v>88</v>
      </c>
      <c r="C7" s="143">
        <f>DATEVALUE("01.01."&amp; $B$3)</f>
        <v>41275</v>
      </c>
      <c r="D7" s="143">
        <f>C7+1</f>
        <v>41276</v>
      </c>
      <c r="E7" s="143">
        <f t="shared" ref="E7:AG7" si="0">D7+1</f>
        <v>41277</v>
      </c>
      <c r="F7" s="143">
        <f t="shared" si="0"/>
        <v>41278</v>
      </c>
      <c r="G7" s="143">
        <f t="shared" si="0"/>
        <v>41279</v>
      </c>
      <c r="H7" s="143">
        <f t="shared" si="0"/>
        <v>41280</v>
      </c>
      <c r="I7" s="143">
        <f t="shared" si="0"/>
        <v>41281</v>
      </c>
      <c r="J7" s="143">
        <f t="shared" si="0"/>
        <v>41282</v>
      </c>
      <c r="K7" s="143">
        <f t="shared" si="0"/>
        <v>41283</v>
      </c>
      <c r="L7" s="143">
        <f t="shared" si="0"/>
        <v>41284</v>
      </c>
      <c r="M7" s="143">
        <f t="shared" si="0"/>
        <v>41285</v>
      </c>
      <c r="N7" s="143">
        <f t="shared" si="0"/>
        <v>41286</v>
      </c>
      <c r="O7" s="143">
        <f t="shared" si="0"/>
        <v>41287</v>
      </c>
      <c r="P7" s="143">
        <f t="shared" si="0"/>
        <v>41288</v>
      </c>
      <c r="Q7" s="143">
        <f t="shared" si="0"/>
        <v>41289</v>
      </c>
      <c r="R7" s="143">
        <f t="shared" si="0"/>
        <v>41290</v>
      </c>
      <c r="S7" s="143">
        <f t="shared" si="0"/>
        <v>41291</v>
      </c>
      <c r="T7" s="143">
        <f t="shared" si="0"/>
        <v>41292</v>
      </c>
      <c r="U7" s="143">
        <f t="shared" si="0"/>
        <v>41293</v>
      </c>
      <c r="V7" s="143">
        <f t="shared" si="0"/>
        <v>41294</v>
      </c>
      <c r="W7" s="143">
        <f t="shared" si="0"/>
        <v>41295</v>
      </c>
      <c r="X7" s="143">
        <f t="shared" si="0"/>
        <v>41296</v>
      </c>
      <c r="Y7" s="143">
        <f t="shared" si="0"/>
        <v>41297</v>
      </c>
      <c r="Z7" s="143">
        <f t="shared" si="0"/>
        <v>41298</v>
      </c>
      <c r="AA7" s="143">
        <f t="shared" si="0"/>
        <v>41299</v>
      </c>
      <c r="AB7" s="143">
        <f t="shared" si="0"/>
        <v>41300</v>
      </c>
      <c r="AC7" s="143">
        <f t="shared" si="0"/>
        <v>41301</v>
      </c>
      <c r="AD7" s="143">
        <f t="shared" si="0"/>
        <v>41302</v>
      </c>
      <c r="AE7" s="143">
        <f t="shared" si="0"/>
        <v>41303</v>
      </c>
      <c r="AF7" s="143">
        <f t="shared" si="0"/>
        <v>41304</v>
      </c>
      <c r="AG7" s="144">
        <f t="shared" si="0"/>
        <v>41305</v>
      </c>
      <c r="AH7" s="166" t="s">
        <v>104</v>
      </c>
      <c r="AI7" s="167"/>
      <c r="AJ7" s="167"/>
      <c r="AK7" s="168"/>
      <c r="AL7" s="168"/>
      <c r="AM7" s="168"/>
    </row>
    <row r="8" spans="1:39" x14ac:dyDescent="0.3">
      <c r="A8" s="146"/>
      <c r="B8" s="147"/>
      <c r="C8" s="148">
        <f>C7</f>
        <v>41275</v>
      </c>
      <c r="D8" s="148">
        <f t="shared" ref="D8:AG8" si="1">D7</f>
        <v>41276</v>
      </c>
      <c r="E8" s="148">
        <f t="shared" si="1"/>
        <v>41277</v>
      </c>
      <c r="F8" s="148">
        <f t="shared" si="1"/>
        <v>41278</v>
      </c>
      <c r="G8" s="148">
        <f t="shared" si="1"/>
        <v>41279</v>
      </c>
      <c r="H8" s="148">
        <f t="shared" si="1"/>
        <v>41280</v>
      </c>
      <c r="I8" s="148">
        <f t="shared" si="1"/>
        <v>41281</v>
      </c>
      <c r="J8" s="148">
        <f t="shared" si="1"/>
        <v>41282</v>
      </c>
      <c r="K8" s="148">
        <f t="shared" si="1"/>
        <v>41283</v>
      </c>
      <c r="L8" s="148">
        <f t="shared" si="1"/>
        <v>41284</v>
      </c>
      <c r="M8" s="148">
        <f t="shared" si="1"/>
        <v>41285</v>
      </c>
      <c r="N8" s="148">
        <f t="shared" si="1"/>
        <v>41286</v>
      </c>
      <c r="O8" s="148">
        <f t="shared" si="1"/>
        <v>41287</v>
      </c>
      <c r="P8" s="148">
        <f t="shared" si="1"/>
        <v>41288</v>
      </c>
      <c r="Q8" s="148">
        <f t="shared" si="1"/>
        <v>41289</v>
      </c>
      <c r="R8" s="148">
        <f t="shared" si="1"/>
        <v>41290</v>
      </c>
      <c r="S8" s="148">
        <f t="shared" si="1"/>
        <v>41291</v>
      </c>
      <c r="T8" s="148">
        <f t="shared" si="1"/>
        <v>41292</v>
      </c>
      <c r="U8" s="148">
        <f t="shared" si="1"/>
        <v>41293</v>
      </c>
      <c r="V8" s="148">
        <f t="shared" si="1"/>
        <v>41294</v>
      </c>
      <c r="W8" s="148">
        <f t="shared" si="1"/>
        <v>41295</v>
      </c>
      <c r="X8" s="148">
        <f t="shared" si="1"/>
        <v>41296</v>
      </c>
      <c r="Y8" s="148">
        <f t="shared" si="1"/>
        <v>41297</v>
      </c>
      <c r="Z8" s="148">
        <f t="shared" si="1"/>
        <v>41298</v>
      </c>
      <c r="AA8" s="148">
        <f t="shared" si="1"/>
        <v>41299</v>
      </c>
      <c r="AB8" s="148">
        <f t="shared" si="1"/>
        <v>41300</v>
      </c>
      <c r="AC8" s="148">
        <f t="shared" si="1"/>
        <v>41301</v>
      </c>
      <c r="AD8" s="148">
        <f t="shared" si="1"/>
        <v>41302</v>
      </c>
      <c r="AE8" s="148">
        <f t="shared" si="1"/>
        <v>41303</v>
      </c>
      <c r="AF8" s="148">
        <f t="shared" si="1"/>
        <v>41304</v>
      </c>
      <c r="AG8" s="149">
        <f t="shared" si="1"/>
        <v>41305</v>
      </c>
      <c r="AH8" s="150"/>
    </row>
    <row r="9" spans="1:39" ht="14.25" customHeight="1" x14ac:dyDescent="0.3">
      <c r="A9" s="146"/>
      <c r="B9" s="147"/>
      <c r="AG9" s="151"/>
      <c r="AH9" s="150"/>
    </row>
    <row r="10" spans="1:39" ht="17.25" customHeight="1" x14ac:dyDescent="0.3">
      <c r="A10" s="146"/>
      <c r="B10" s="147" t="s">
        <v>89</v>
      </c>
      <c r="C10" s="145">
        <f>DATEVALUE("01.02."&amp; $B$3)</f>
        <v>41306</v>
      </c>
      <c r="D10" s="145">
        <f>C10+1</f>
        <v>41307</v>
      </c>
      <c r="E10" s="145">
        <f t="shared" ref="E10:AG10" si="2">D10+1</f>
        <v>41308</v>
      </c>
      <c r="F10" s="145">
        <f t="shared" si="2"/>
        <v>41309</v>
      </c>
      <c r="G10" s="145">
        <f t="shared" si="2"/>
        <v>41310</v>
      </c>
      <c r="H10" s="145">
        <f t="shared" si="2"/>
        <v>41311</v>
      </c>
      <c r="I10" s="145">
        <f t="shared" si="2"/>
        <v>41312</v>
      </c>
      <c r="J10" s="145">
        <f t="shared" si="2"/>
        <v>41313</v>
      </c>
      <c r="K10" s="145">
        <f t="shared" si="2"/>
        <v>41314</v>
      </c>
      <c r="L10" s="145">
        <f t="shared" si="2"/>
        <v>41315</v>
      </c>
      <c r="M10" s="145">
        <f t="shared" si="2"/>
        <v>41316</v>
      </c>
      <c r="N10" s="145">
        <f t="shared" si="2"/>
        <v>41317</v>
      </c>
      <c r="O10" s="145">
        <f t="shared" si="2"/>
        <v>41318</v>
      </c>
      <c r="P10" s="145">
        <f t="shared" si="2"/>
        <v>41319</v>
      </c>
      <c r="Q10" s="145">
        <f t="shared" si="2"/>
        <v>41320</v>
      </c>
      <c r="R10" s="145">
        <f t="shared" si="2"/>
        <v>41321</v>
      </c>
      <c r="S10" s="145">
        <f t="shared" si="2"/>
        <v>41322</v>
      </c>
      <c r="T10" s="145">
        <f t="shared" si="2"/>
        <v>41323</v>
      </c>
      <c r="U10" s="145">
        <f t="shared" si="2"/>
        <v>41324</v>
      </c>
      <c r="V10" s="145">
        <f t="shared" si="2"/>
        <v>41325</v>
      </c>
      <c r="W10" s="145">
        <f t="shared" si="2"/>
        <v>41326</v>
      </c>
      <c r="X10" s="145">
        <f t="shared" si="2"/>
        <v>41327</v>
      </c>
      <c r="Y10" s="145">
        <f t="shared" si="2"/>
        <v>41328</v>
      </c>
      <c r="Z10" s="145">
        <f t="shared" si="2"/>
        <v>41329</v>
      </c>
      <c r="AA10" s="145">
        <f t="shared" si="2"/>
        <v>41330</v>
      </c>
      <c r="AB10" s="145">
        <f t="shared" si="2"/>
        <v>41331</v>
      </c>
      <c r="AC10" s="145">
        <f t="shared" si="2"/>
        <v>41332</v>
      </c>
      <c r="AD10" s="145">
        <f t="shared" si="2"/>
        <v>41333</v>
      </c>
      <c r="AE10" s="145">
        <f t="shared" si="2"/>
        <v>41334</v>
      </c>
      <c r="AF10" s="145">
        <f t="shared" si="2"/>
        <v>41335</v>
      </c>
      <c r="AG10" s="152">
        <f t="shared" si="2"/>
        <v>41336</v>
      </c>
      <c r="AH10" s="150"/>
    </row>
    <row r="11" spans="1:39" x14ac:dyDescent="0.3">
      <c r="A11" s="146"/>
      <c r="B11" s="147"/>
      <c r="C11" s="148">
        <f>C10</f>
        <v>41306</v>
      </c>
      <c r="D11" s="148">
        <f t="shared" ref="D11:AG11" si="3">D10</f>
        <v>41307</v>
      </c>
      <c r="E11" s="148">
        <f t="shared" si="3"/>
        <v>41308</v>
      </c>
      <c r="F11" s="148">
        <f t="shared" si="3"/>
        <v>41309</v>
      </c>
      <c r="G11" s="148">
        <f t="shared" si="3"/>
        <v>41310</v>
      </c>
      <c r="H11" s="148">
        <f t="shared" si="3"/>
        <v>41311</v>
      </c>
      <c r="I11" s="148">
        <f t="shared" si="3"/>
        <v>41312</v>
      </c>
      <c r="J11" s="148">
        <f t="shared" si="3"/>
        <v>41313</v>
      </c>
      <c r="K11" s="148">
        <f t="shared" si="3"/>
        <v>41314</v>
      </c>
      <c r="L11" s="148">
        <f t="shared" si="3"/>
        <v>41315</v>
      </c>
      <c r="M11" s="148">
        <f t="shared" si="3"/>
        <v>41316</v>
      </c>
      <c r="N11" s="148">
        <f t="shared" si="3"/>
        <v>41317</v>
      </c>
      <c r="O11" s="148">
        <f t="shared" si="3"/>
        <v>41318</v>
      </c>
      <c r="P11" s="148">
        <f t="shared" si="3"/>
        <v>41319</v>
      </c>
      <c r="Q11" s="148">
        <f t="shared" si="3"/>
        <v>41320</v>
      </c>
      <c r="R11" s="148">
        <f t="shared" si="3"/>
        <v>41321</v>
      </c>
      <c r="S11" s="148">
        <f t="shared" si="3"/>
        <v>41322</v>
      </c>
      <c r="T11" s="148">
        <f t="shared" si="3"/>
        <v>41323</v>
      </c>
      <c r="U11" s="148">
        <f t="shared" si="3"/>
        <v>41324</v>
      </c>
      <c r="V11" s="148">
        <f t="shared" si="3"/>
        <v>41325</v>
      </c>
      <c r="W11" s="148">
        <f t="shared" si="3"/>
        <v>41326</v>
      </c>
      <c r="X11" s="148">
        <f t="shared" si="3"/>
        <v>41327</v>
      </c>
      <c r="Y11" s="148">
        <f t="shared" si="3"/>
        <v>41328</v>
      </c>
      <c r="Z11" s="148">
        <f t="shared" si="3"/>
        <v>41329</v>
      </c>
      <c r="AA11" s="148">
        <f t="shared" si="3"/>
        <v>41330</v>
      </c>
      <c r="AB11" s="148">
        <f t="shared" si="3"/>
        <v>41331</v>
      </c>
      <c r="AC11" s="148">
        <f t="shared" si="3"/>
        <v>41332</v>
      </c>
      <c r="AD11" s="148">
        <f t="shared" si="3"/>
        <v>41333</v>
      </c>
      <c r="AE11" s="148">
        <f t="shared" si="3"/>
        <v>41334</v>
      </c>
      <c r="AF11" s="148">
        <f t="shared" si="3"/>
        <v>41335</v>
      </c>
      <c r="AG11" s="149">
        <f t="shared" si="3"/>
        <v>41336</v>
      </c>
      <c r="AH11" s="150"/>
    </row>
    <row r="12" spans="1:39" ht="14.25" customHeight="1" x14ac:dyDescent="0.3">
      <c r="A12" s="146"/>
      <c r="B12" s="147"/>
      <c r="AG12" s="151"/>
      <c r="AH12" s="150"/>
    </row>
    <row r="13" spans="1:39" x14ac:dyDescent="0.3">
      <c r="A13" s="146"/>
      <c r="B13" s="147" t="s">
        <v>90</v>
      </c>
      <c r="C13" s="145">
        <f>DATEVALUE("01.03."&amp; $B$3)</f>
        <v>41334</v>
      </c>
      <c r="D13" s="145">
        <f>C13+1</f>
        <v>41335</v>
      </c>
      <c r="E13" s="145">
        <f t="shared" ref="E13:AG13" si="4">D13+1</f>
        <v>41336</v>
      </c>
      <c r="F13" s="145">
        <f t="shared" si="4"/>
        <v>41337</v>
      </c>
      <c r="G13" s="145">
        <f t="shared" si="4"/>
        <v>41338</v>
      </c>
      <c r="H13" s="145">
        <f t="shared" si="4"/>
        <v>41339</v>
      </c>
      <c r="I13" s="145">
        <f t="shared" si="4"/>
        <v>41340</v>
      </c>
      <c r="J13" s="145">
        <f t="shared" si="4"/>
        <v>41341</v>
      </c>
      <c r="K13" s="145">
        <f t="shared" si="4"/>
        <v>41342</v>
      </c>
      <c r="L13" s="145">
        <f t="shared" si="4"/>
        <v>41343</v>
      </c>
      <c r="M13" s="145">
        <f t="shared" si="4"/>
        <v>41344</v>
      </c>
      <c r="N13" s="145">
        <f t="shared" si="4"/>
        <v>41345</v>
      </c>
      <c r="O13" s="145">
        <f t="shared" si="4"/>
        <v>41346</v>
      </c>
      <c r="P13" s="145">
        <f t="shared" si="4"/>
        <v>41347</v>
      </c>
      <c r="Q13" s="145">
        <f t="shared" si="4"/>
        <v>41348</v>
      </c>
      <c r="R13" s="145">
        <f t="shared" si="4"/>
        <v>41349</v>
      </c>
      <c r="S13" s="145">
        <f t="shared" si="4"/>
        <v>41350</v>
      </c>
      <c r="T13" s="145">
        <f t="shared" si="4"/>
        <v>41351</v>
      </c>
      <c r="U13" s="145">
        <f t="shared" si="4"/>
        <v>41352</v>
      </c>
      <c r="V13" s="145">
        <f t="shared" si="4"/>
        <v>41353</v>
      </c>
      <c r="W13" s="145">
        <f t="shared" si="4"/>
        <v>41354</v>
      </c>
      <c r="X13" s="145">
        <f t="shared" si="4"/>
        <v>41355</v>
      </c>
      <c r="Y13" s="145">
        <f t="shared" si="4"/>
        <v>41356</v>
      </c>
      <c r="Z13" s="145">
        <f t="shared" si="4"/>
        <v>41357</v>
      </c>
      <c r="AA13" s="145">
        <f t="shared" si="4"/>
        <v>41358</v>
      </c>
      <c r="AB13" s="145">
        <f t="shared" si="4"/>
        <v>41359</v>
      </c>
      <c r="AC13" s="145">
        <f t="shared" si="4"/>
        <v>41360</v>
      </c>
      <c r="AD13" s="145">
        <f t="shared" si="4"/>
        <v>41361</v>
      </c>
      <c r="AE13" s="145">
        <f t="shared" si="4"/>
        <v>41362</v>
      </c>
      <c r="AF13" s="145">
        <f t="shared" si="4"/>
        <v>41363</v>
      </c>
      <c r="AG13" s="152">
        <f t="shared" si="4"/>
        <v>41364</v>
      </c>
      <c r="AH13" s="150"/>
    </row>
    <row r="14" spans="1:39" ht="15" thickBot="1" x14ac:dyDescent="0.35">
      <c r="A14" s="146"/>
      <c r="B14" s="153"/>
      <c r="C14" s="154">
        <f>C13</f>
        <v>41334</v>
      </c>
      <c r="D14" s="154">
        <f t="shared" ref="D14:AG14" si="5">D13</f>
        <v>41335</v>
      </c>
      <c r="E14" s="154">
        <f t="shared" si="5"/>
        <v>41336</v>
      </c>
      <c r="F14" s="154">
        <f t="shared" si="5"/>
        <v>41337</v>
      </c>
      <c r="G14" s="154">
        <f t="shared" si="5"/>
        <v>41338</v>
      </c>
      <c r="H14" s="154">
        <f t="shared" si="5"/>
        <v>41339</v>
      </c>
      <c r="I14" s="154">
        <f t="shared" si="5"/>
        <v>41340</v>
      </c>
      <c r="J14" s="154">
        <f t="shared" si="5"/>
        <v>41341</v>
      </c>
      <c r="K14" s="154">
        <f t="shared" si="5"/>
        <v>41342</v>
      </c>
      <c r="L14" s="154">
        <f t="shared" si="5"/>
        <v>41343</v>
      </c>
      <c r="M14" s="154">
        <f t="shared" si="5"/>
        <v>41344</v>
      </c>
      <c r="N14" s="154">
        <f t="shared" si="5"/>
        <v>41345</v>
      </c>
      <c r="O14" s="154">
        <f t="shared" si="5"/>
        <v>41346</v>
      </c>
      <c r="P14" s="154">
        <f t="shared" si="5"/>
        <v>41347</v>
      </c>
      <c r="Q14" s="154">
        <f t="shared" si="5"/>
        <v>41348</v>
      </c>
      <c r="R14" s="154">
        <f t="shared" si="5"/>
        <v>41349</v>
      </c>
      <c r="S14" s="154">
        <f t="shared" si="5"/>
        <v>41350</v>
      </c>
      <c r="T14" s="154">
        <f t="shared" si="5"/>
        <v>41351</v>
      </c>
      <c r="U14" s="154">
        <f t="shared" si="5"/>
        <v>41352</v>
      </c>
      <c r="V14" s="154">
        <f t="shared" si="5"/>
        <v>41353</v>
      </c>
      <c r="W14" s="154">
        <f t="shared" si="5"/>
        <v>41354</v>
      </c>
      <c r="X14" s="154">
        <f t="shared" si="5"/>
        <v>41355</v>
      </c>
      <c r="Y14" s="154">
        <f t="shared" si="5"/>
        <v>41356</v>
      </c>
      <c r="Z14" s="154">
        <f t="shared" si="5"/>
        <v>41357</v>
      </c>
      <c r="AA14" s="154">
        <f t="shared" si="5"/>
        <v>41358</v>
      </c>
      <c r="AB14" s="154">
        <f t="shared" si="5"/>
        <v>41359</v>
      </c>
      <c r="AC14" s="154">
        <f t="shared" si="5"/>
        <v>41360</v>
      </c>
      <c r="AD14" s="154">
        <f t="shared" si="5"/>
        <v>41361</v>
      </c>
      <c r="AE14" s="154">
        <f t="shared" si="5"/>
        <v>41362</v>
      </c>
      <c r="AF14" s="154">
        <f t="shared" si="5"/>
        <v>41363</v>
      </c>
      <c r="AG14" s="155">
        <f t="shared" si="5"/>
        <v>41364</v>
      </c>
      <c r="AH14" s="150"/>
    </row>
    <row r="15" spans="1:39" ht="40.5" customHeight="1" thickBot="1" x14ac:dyDescent="0.35">
      <c r="A15" s="156"/>
      <c r="B15" s="157" t="s">
        <v>91</v>
      </c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</row>
    <row r="16" spans="1:39" x14ac:dyDescent="0.3">
      <c r="A16" s="159"/>
      <c r="B16" s="160" t="s">
        <v>92</v>
      </c>
      <c r="C16" s="143">
        <f>DATEVALUE("01.04."&amp; $B$3)</f>
        <v>41365</v>
      </c>
      <c r="D16" s="143">
        <f>C16+1</f>
        <v>41366</v>
      </c>
      <c r="E16" s="143">
        <f t="shared" ref="E16:AG16" si="6">D16+1</f>
        <v>41367</v>
      </c>
      <c r="F16" s="143">
        <f t="shared" si="6"/>
        <v>41368</v>
      </c>
      <c r="G16" s="143">
        <f t="shared" si="6"/>
        <v>41369</v>
      </c>
      <c r="H16" s="143">
        <f t="shared" si="6"/>
        <v>41370</v>
      </c>
      <c r="I16" s="143">
        <f t="shared" si="6"/>
        <v>41371</v>
      </c>
      <c r="J16" s="143">
        <f t="shared" si="6"/>
        <v>41372</v>
      </c>
      <c r="K16" s="143">
        <f t="shared" si="6"/>
        <v>41373</v>
      </c>
      <c r="L16" s="143">
        <f t="shared" si="6"/>
        <v>41374</v>
      </c>
      <c r="M16" s="143">
        <f t="shared" si="6"/>
        <v>41375</v>
      </c>
      <c r="N16" s="143">
        <f t="shared" si="6"/>
        <v>41376</v>
      </c>
      <c r="O16" s="143">
        <f t="shared" si="6"/>
        <v>41377</v>
      </c>
      <c r="P16" s="143">
        <f t="shared" si="6"/>
        <v>41378</v>
      </c>
      <c r="Q16" s="143">
        <f t="shared" si="6"/>
        <v>41379</v>
      </c>
      <c r="R16" s="143">
        <f t="shared" si="6"/>
        <v>41380</v>
      </c>
      <c r="S16" s="143">
        <f t="shared" si="6"/>
        <v>41381</v>
      </c>
      <c r="T16" s="143">
        <f t="shared" si="6"/>
        <v>41382</v>
      </c>
      <c r="U16" s="143">
        <f t="shared" si="6"/>
        <v>41383</v>
      </c>
      <c r="V16" s="143">
        <f t="shared" si="6"/>
        <v>41384</v>
      </c>
      <c r="W16" s="143">
        <f t="shared" si="6"/>
        <v>41385</v>
      </c>
      <c r="X16" s="143">
        <f t="shared" si="6"/>
        <v>41386</v>
      </c>
      <c r="Y16" s="143">
        <f t="shared" si="6"/>
        <v>41387</v>
      </c>
      <c r="Z16" s="143">
        <f t="shared" si="6"/>
        <v>41388</v>
      </c>
      <c r="AA16" s="143">
        <f t="shared" si="6"/>
        <v>41389</v>
      </c>
      <c r="AB16" s="143">
        <f t="shared" si="6"/>
        <v>41390</v>
      </c>
      <c r="AC16" s="143">
        <f t="shared" si="6"/>
        <v>41391</v>
      </c>
      <c r="AD16" s="143">
        <f t="shared" si="6"/>
        <v>41392</v>
      </c>
      <c r="AE16" s="143">
        <f t="shared" si="6"/>
        <v>41393</v>
      </c>
      <c r="AF16" s="143">
        <f t="shared" si="6"/>
        <v>41394</v>
      </c>
      <c r="AG16" s="144">
        <f t="shared" si="6"/>
        <v>41395</v>
      </c>
      <c r="AH16" s="150"/>
    </row>
    <row r="17" spans="1:34" x14ac:dyDescent="0.3">
      <c r="A17" s="159"/>
      <c r="B17" s="161"/>
      <c r="C17" s="148">
        <f>C16</f>
        <v>41365</v>
      </c>
      <c r="D17" s="148">
        <f t="shared" ref="D17:AG17" si="7">D16</f>
        <v>41366</v>
      </c>
      <c r="E17" s="148">
        <f t="shared" si="7"/>
        <v>41367</v>
      </c>
      <c r="F17" s="148">
        <f t="shared" si="7"/>
        <v>41368</v>
      </c>
      <c r="G17" s="148">
        <f t="shared" si="7"/>
        <v>41369</v>
      </c>
      <c r="H17" s="148">
        <f t="shared" si="7"/>
        <v>41370</v>
      </c>
      <c r="I17" s="148">
        <f t="shared" si="7"/>
        <v>41371</v>
      </c>
      <c r="J17" s="148">
        <f t="shared" si="7"/>
        <v>41372</v>
      </c>
      <c r="K17" s="148">
        <f t="shared" si="7"/>
        <v>41373</v>
      </c>
      <c r="L17" s="148">
        <f t="shared" si="7"/>
        <v>41374</v>
      </c>
      <c r="M17" s="148">
        <f t="shared" si="7"/>
        <v>41375</v>
      </c>
      <c r="N17" s="148">
        <f t="shared" si="7"/>
        <v>41376</v>
      </c>
      <c r="O17" s="148">
        <f t="shared" si="7"/>
        <v>41377</v>
      </c>
      <c r="P17" s="148">
        <f t="shared" si="7"/>
        <v>41378</v>
      </c>
      <c r="Q17" s="148">
        <f t="shared" si="7"/>
        <v>41379</v>
      </c>
      <c r="R17" s="148">
        <f t="shared" si="7"/>
        <v>41380</v>
      </c>
      <c r="S17" s="148">
        <f t="shared" si="7"/>
        <v>41381</v>
      </c>
      <c r="T17" s="148">
        <f t="shared" si="7"/>
        <v>41382</v>
      </c>
      <c r="U17" s="148">
        <f t="shared" si="7"/>
        <v>41383</v>
      </c>
      <c r="V17" s="148">
        <f t="shared" si="7"/>
        <v>41384</v>
      </c>
      <c r="W17" s="148">
        <f t="shared" si="7"/>
        <v>41385</v>
      </c>
      <c r="X17" s="148">
        <f t="shared" si="7"/>
        <v>41386</v>
      </c>
      <c r="Y17" s="148">
        <f t="shared" si="7"/>
        <v>41387</v>
      </c>
      <c r="Z17" s="148">
        <f t="shared" si="7"/>
        <v>41388</v>
      </c>
      <c r="AA17" s="148">
        <f t="shared" si="7"/>
        <v>41389</v>
      </c>
      <c r="AB17" s="148">
        <f t="shared" si="7"/>
        <v>41390</v>
      </c>
      <c r="AC17" s="148">
        <f t="shared" si="7"/>
        <v>41391</v>
      </c>
      <c r="AD17" s="148">
        <f t="shared" si="7"/>
        <v>41392</v>
      </c>
      <c r="AE17" s="148">
        <f t="shared" si="7"/>
        <v>41393</v>
      </c>
      <c r="AF17" s="148">
        <f t="shared" si="7"/>
        <v>41394</v>
      </c>
      <c r="AG17" s="162">
        <f t="shared" si="7"/>
        <v>41395</v>
      </c>
      <c r="AH17" s="150"/>
    </row>
    <row r="18" spans="1:34" x14ac:dyDescent="0.3">
      <c r="A18" s="159"/>
      <c r="B18" s="161"/>
      <c r="AG18" s="151"/>
      <c r="AH18" s="150"/>
    </row>
    <row r="19" spans="1:34" x14ac:dyDescent="0.3">
      <c r="A19" s="159"/>
      <c r="B19" s="161" t="s">
        <v>93</v>
      </c>
      <c r="C19" s="145">
        <f>DATEVALUE("01.05."&amp; $B$3)</f>
        <v>41395</v>
      </c>
      <c r="D19" s="145">
        <f>C19+1</f>
        <v>41396</v>
      </c>
      <c r="E19" s="145">
        <f t="shared" ref="E19:AG19" si="8">D19+1</f>
        <v>41397</v>
      </c>
      <c r="F19" s="145">
        <f t="shared" si="8"/>
        <v>41398</v>
      </c>
      <c r="G19" s="145">
        <f t="shared" si="8"/>
        <v>41399</v>
      </c>
      <c r="H19" s="145">
        <f t="shared" si="8"/>
        <v>41400</v>
      </c>
      <c r="I19" s="145">
        <f t="shared" si="8"/>
        <v>41401</v>
      </c>
      <c r="J19" s="145">
        <f t="shared" si="8"/>
        <v>41402</v>
      </c>
      <c r="K19" s="145">
        <f t="shared" si="8"/>
        <v>41403</v>
      </c>
      <c r="L19" s="145">
        <f t="shared" si="8"/>
        <v>41404</v>
      </c>
      <c r="M19" s="145">
        <f t="shared" si="8"/>
        <v>41405</v>
      </c>
      <c r="N19" s="145">
        <f t="shared" si="8"/>
        <v>41406</v>
      </c>
      <c r="O19" s="145">
        <f t="shared" si="8"/>
        <v>41407</v>
      </c>
      <c r="P19" s="145">
        <f t="shared" si="8"/>
        <v>41408</v>
      </c>
      <c r="Q19" s="145">
        <f t="shared" si="8"/>
        <v>41409</v>
      </c>
      <c r="R19" s="145">
        <f t="shared" si="8"/>
        <v>41410</v>
      </c>
      <c r="S19" s="145">
        <f t="shared" si="8"/>
        <v>41411</v>
      </c>
      <c r="T19" s="145">
        <f t="shared" si="8"/>
        <v>41412</v>
      </c>
      <c r="U19" s="145">
        <f t="shared" si="8"/>
        <v>41413</v>
      </c>
      <c r="V19" s="145">
        <f t="shared" si="8"/>
        <v>41414</v>
      </c>
      <c r="W19" s="145">
        <f t="shared" si="8"/>
        <v>41415</v>
      </c>
      <c r="X19" s="145">
        <f t="shared" si="8"/>
        <v>41416</v>
      </c>
      <c r="Y19" s="145">
        <f t="shared" si="8"/>
        <v>41417</v>
      </c>
      <c r="Z19" s="145">
        <f t="shared" si="8"/>
        <v>41418</v>
      </c>
      <c r="AA19" s="145">
        <f t="shared" si="8"/>
        <v>41419</v>
      </c>
      <c r="AB19" s="145">
        <f t="shared" si="8"/>
        <v>41420</v>
      </c>
      <c r="AC19" s="145">
        <f t="shared" si="8"/>
        <v>41421</v>
      </c>
      <c r="AD19" s="145">
        <f t="shared" si="8"/>
        <v>41422</v>
      </c>
      <c r="AE19" s="145">
        <f t="shared" si="8"/>
        <v>41423</v>
      </c>
      <c r="AF19" s="145">
        <f t="shared" si="8"/>
        <v>41424</v>
      </c>
      <c r="AG19" s="152">
        <f t="shared" si="8"/>
        <v>41425</v>
      </c>
      <c r="AH19" s="150"/>
    </row>
    <row r="20" spans="1:34" x14ac:dyDescent="0.3">
      <c r="A20" s="159"/>
      <c r="B20" s="161"/>
      <c r="C20" s="148">
        <f>C19</f>
        <v>41395</v>
      </c>
      <c r="D20" s="148">
        <f t="shared" ref="D20:AG20" si="9">D19</f>
        <v>41396</v>
      </c>
      <c r="E20" s="148">
        <f t="shared" si="9"/>
        <v>41397</v>
      </c>
      <c r="F20" s="148">
        <f t="shared" si="9"/>
        <v>41398</v>
      </c>
      <c r="G20" s="148">
        <f t="shared" si="9"/>
        <v>41399</v>
      </c>
      <c r="H20" s="148">
        <f t="shared" si="9"/>
        <v>41400</v>
      </c>
      <c r="I20" s="148">
        <f t="shared" si="9"/>
        <v>41401</v>
      </c>
      <c r="J20" s="148">
        <f t="shared" si="9"/>
        <v>41402</v>
      </c>
      <c r="K20" s="148">
        <f t="shared" si="9"/>
        <v>41403</v>
      </c>
      <c r="L20" s="148">
        <f t="shared" si="9"/>
        <v>41404</v>
      </c>
      <c r="M20" s="148">
        <f t="shared" si="9"/>
        <v>41405</v>
      </c>
      <c r="N20" s="148">
        <f t="shared" si="9"/>
        <v>41406</v>
      </c>
      <c r="O20" s="148">
        <f t="shared" si="9"/>
        <v>41407</v>
      </c>
      <c r="P20" s="148">
        <f t="shared" si="9"/>
        <v>41408</v>
      </c>
      <c r="Q20" s="148">
        <f t="shared" si="9"/>
        <v>41409</v>
      </c>
      <c r="R20" s="148">
        <f t="shared" si="9"/>
        <v>41410</v>
      </c>
      <c r="S20" s="148">
        <f t="shared" si="9"/>
        <v>41411</v>
      </c>
      <c r="T20" s="148">
        <f t="shared" si="9"/>
        <v>41412</v>
      </c>
      <c r="U20" s="148">
        <f t="shared" si="9"/>
        <v>41413</v>
      </c>
      <c r="V20" s="148">
        <f t="shared" si="9"/>
        <v>41414</v>
      </c>
      <c r="W20" s="148">
        <f t="shared" si="9"/>
        <v>41415</v>
      </c>
      <c r="X20" s="148">
        <f t="shared" si="9"/>
        <v>41416</v>
      </c>
      <c r="Y20" s="148">
        <f t="shared" si="9"/>
        <v>41417</v>
      </c>
      <c r="Z20" s="148">
        <f t="shared" si="9"/>
        <v>41418</v>
      </c>
      <c r="AA20" s="148">
        <f t="shared" si="9"/>
        <v>41419</v>
      </c>
      <c r="AB20" s="148">
        <f t="shared" si="9"/>
        <v>41420</v>
      </c>
      <c r="AC20" s="148">
        <f t="shared" si="9"/>
        <v>41421</v>
      </c>
      <c r="AD20" s="148">
        <f t="shared" si="9"/>
        <v>41422</v>
      </c>
      <c r="AE20" s="148">
        <f t="shared" si="9"/>
        <v>41423</v>
      </c>
      <c r="AF20" s="148">
        <f t="shared" si="9"/>
        <v>41424</v>
      </c>
      <c r="AG20" s="149">
        <f t="shared" si="9"/>
        <v>41425</v>
      </c>
      <c r="AH20" s="150"/>
    </row>
    <row r="21" spans="1:34" x14ac:dyDescent="0.3">
      <c r="A21" s="159"/>
      <c r="B21" s="161"/>
      <c r="AG21" s="151"/>
      <c r="AH21" s="150"/>
    </row>
    <row r="22" spans="1:34" x14ac:dyDescent="0.3">
      <c r="A22" s="159"/>
      <c r="B22" s="161" t="s">
        <v>94</v>
      </c>
      <c r="C22" s="145">
        <f>DATEVALUE("01.06."&amp; $B$3)</f>
        <v>41426</v>
      </c>
      <c r="D22" s="145">
        <f>C22+1</f>
        <v>41427</v>
      </c>
      <c r="E22" s="145">
        <f t="shared" ref="E22:AG22" si="10">D22+1</f>
        <v>41428</v>
      </c>
      <c r="F22" s="145">
        <f t="shared" si="10"/>
        <v>41429</v>
      </c>
      <c r="G22" s="145">
        <f t="shared" si="10"/>
        <v>41430</v>
      </c>
      <c r="H22" s="145">
        <f t="shared" si="10"/>
        <v>41431</v>
      </c>
      <c r="I22" s="145">
        <f t="shared" si="10"/>
        <v>41432</v>
      </c>
      <c r="J22" s="145">
        <f t="shared" si="10"/>
        <v>41433</v>
      </c>
      <c r="K22" s="145">
        <f t="shared" si="10"/>
        <v>41434</v>
      </c>
      <c r="L22" s="145">
        <f t="shared" si="10"/>
        <v>41435</v>
      </c>
      <c r="M22" s="145">
        <f t="shared" si="10"/>
        <v>41436</v>
      </c>
      <c r="N22" s="145">
        <f t="shared" si="10"/>
        <v>41437</v>
      </c>
      <c r="O22" s="145">
        <f t="shared" si="10"/>
        <v>41438</v>
      </c>
      <c r="P22" s="145">
        <f t="shared" si="10"/>
        <v>41439</v>
      </c>
      <c r="Q22" s="145">
        <f t="shared" si="10"/>
        <v>41440</v>
      </c>
      <c r="R22" s="145">
        <f t="shared" si="10"/>
        <v>41441</v>
      </c>
      <c r="S22" s="145">
        <f t="shared" si="10"/>
        <v>41442</v>
      </c>
      <c r="T22" s="145">
        <f t="shared" si="10"/>
        <v>41443</v>
      </c>
      <c r="U22" s="145">
        <f t="shared" si="10"/>
        <v>41444</v>
      </c>
      <c r="V22" s="145">
        <f t="shared" si="10"/>
        <v>41445</v>
      </c>
      <c r="W22" s="145">
        <f t="shared" si="10"/>
        <v>41446</v>
      </c>
      <c r="X22" s="145">
        <f t="shared" si="10"/>
        <v>41447</v>
      </c>
      <c r="Y22" s="145">
        <f t="shared" si="10"/>
        <v>41448</v>
      </c>
      <c r="Z22" s="145">
        <f t="shared" si="10"/>
        <v>41449</v>
      </c>
      <c r="AA22" s="145">
        <f t="shared" si="10"/>
        <v>41450</v>
      </c>
      <c r="AB22" s="145">
        <f t="shared" si="10"/>
        <v>41451</v>
      </c>
      <c r="AC22" s="145">
        <f t="shared" si="10"/>
        <v>41452</v>
      </c>
      <c r="AD22" s="145">
        <f t="shared" si="10"/>
        <v>41453</v>
      </c>
      <c r="AE22" s="145">
        <f t="shared" si="10"/>
        <v>41454</v>
      </c>
      <c r="AF22" s="145">
        <f t="shared" si="10"/>
        <v>41455</v>
      </c>
      <c r="AG22" s="152">
        <f t="shared" si="10"/>
        <v>41456</v>
      </c>
      <c r="AH22" s="150"/>
    </row>
    <row r="23" spans="1:34" ht="15" thickBot="1" x14ac:dyDescent="0.35">
      <c r="A23" s="159"/>
      <c r="B23" s="153"/>
      <c r="C23" s="163">
        <f>C22</f>
        <v>41426</v>
      </c>
      <c r="D23" s="163">
        <f t="shared" ref="D23:AG23" si="11">D22</f>
        <v>41427</v>
      </c>
      <c r="E23" s="163">
        <f t="shared" si="11"/>
        <v>41428</v>
      </c>
      <c r="F23" s="163">
        <f t="shared" si="11"/>
        <v>41429</v>
      </c>
      <c r="G23" s="163">
        <f t="shared" si="11"/>
        <v>41430</v>
      </c>
      <c r="H23" s="163">
        <f t="shared" si="11"/>
        <v>41431</v>
      </c>
      <c r="I23" s="163">
        <f t="shared" si="11"/>
        <v>41432</v>
      </c>
      <c r="J23" s="163">
        <f t="shared" si="11"/>
        <v>41433</v>
      </c>
      <c r="K23" s="163">
        <f t="shared" si="11"/>
        <v>41434</v>
      </c>
      <c r="L23" s="163">
        <f t="shared" si="11"/>
        <v>41435</v>
      </c>
      <c r="M23" s="163">
        <f t="shared" si="11"/>
        <v>41436</v>
      </c>
      <c r="N23" s="163">
        <f t="shared" si="11"/>
        <v>41437</v>
      </c>
      <c r="O23" s="163">
        <f t="shared" si="11"/>
        <v>41438</v>
      </c>
      <c r="P23" s="163">
        <f t="shared" si="11"/>
        <v>41439</v>
      </c>
      <c r="Q23" s="163">
        <f t="shared" si="11"/>
        <v>41440</v>
      </c>
      <c r="R23" s="163">
        <f t="shared" si="11"/>
        <v>41441</v>
      </c>
      <c r="S23" s="163">
        <f t="shared" si="11"/>
        <v>41442</v>
      </c>
      <c r="T23" s="163">
        <f t="shared" si="11"/>
        <v>41443</v>
      </c>
      <c r="U23" s="163">
        <f t="shared" si="11"/>
        <v>41444</v>
      </c>
      <c r="V23" s="163">
        <f t="shared" si="11"/>
        <v>41445</v>
      </c>
      <c r="W23" s="163">
        <f t="shared" si="11"/>
        <v>41446</v>
      </c>
      <c r="X23" s="163">
        <f t="shared" si="11"/>
        <v>41447</v>
      </c>
      <c r="Y23" s="163">
        <f t="shared" si="11"/>
        <v>41448</v>
      </c>
      <c r="Z23" s="163">
        <f t="shared" si="11"/>
        <v>41449</v>
      </c>
      <c r="AA23" s="163">
        <f t="shared" si="11"/>
        <v>41450</v>
      </c>
      <c r="AB23" s="163">
        <f t="shared" si="11"/>
        <v>41451</v>
      </c>
      <c r="AC23" s="163">
        <f t="shared" si="11"/>
        <v>41452</v>
      </c>
      <c r="AD23" s="163">
        <f t="shared" si="11"/>
        <v>41453</v>
      </c>
      <c r="AE23" s="163">
        <f t="shared" si="11"/>
        <v>41454</v>
      </c>
      <c r="AF23" s="163">
        <f t="shared" si="11"/>
        <v>41455</v>
      </c>
      <c r="AG23" s="164">
        <f t="shared" si="11"/>
        <v>41456</v>
      </c>
      <c r="AH23" s="150"/>
    </row>
    <row r="24" spans="1:34" ht="34.5" customHeight="1" thickBot="1" x14ac:dyDescent="0.35">
      <c r="B24" s="157" t="s">
        <v>95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</row>
    <row r="25" spans="1:34" x14ac:dyDescent="0.3">
      <c r="A25" s="159"/>
      <c r="B25" s="160" t="s">
        <v>96</v>
      </c>
      <c r="C25" s="143">
        <f>DATEVALUE("01.07."&amp; $B$3)</f>
        <v>41456</v>
      </c>
      <c r="D25" s="143">
        <f>C25+1</f>
        <v>41457</v>
      </c>
      <c r="E25" s="143">
        <f t="shared" ref="E25:AG25" si="12">D25+1</f>
        <v>41458</v>
      </c>
      <c r="F25" s="143">
        <f t="shared" si="12"/>
        <v>41459</v>
      </c>
      <c r="G25" s="143">
        <f t="shared" si="12"/>
        <v>41460</v>
      </c>
      <c r="H25" s="143">
        <f t="shared" si="12"/>
        <v>41461</v>
      </c>
      <c r="I25" s="143">
        <f t="shared" si="12"/>
        <v>41462</v>
      </c>
      <c r="J25" s="143">
        <f t="shared" si="12"/>
        <v>41463</v>
      </c>
      <c r="K25" s="143">
        <f t="shared" si="12"/>
        <v>41464</v>
      </c>
      <c r="L25" s="143">
        <f t="shared" si="12"/>
        <v>41465</v>
      </c>
      <c r="M25" s="143">
        <f t="shared" si="12"/>
        <v>41466</v>
      </c>
      <c r="N25" s="143">
        <f t="shared" si="12"/>
        <v>41467</v>
      </c>
      <c r="O25" s="143">
        <f t="shared" si="12"/>
        <v>41468</v>
      </c>
      <c r="P25" s="143">
        <f t="shared" si="12"/>
        <v>41469</v>
      </c>
      <c r="Q25" s="143">
        <f t="shared" si="12"/>
        <v>41470</v>
      </c>
      <c r="R25" s="143">
        <f t="shared" si="12"/>
        <v>41471</v>
      </c>
      <c r="S25" s="143">
        <f t="shared" si="12"/>
        <v>41472</v>
      </c>
      <c r="T25" s="143">
        <f t="shared" si="12"/>
        <v>41473</v>
      </c>
      <c r="U25" s="143">
        <f t="shared" si="12"/>
        <v>41474</v>
      </c>
      <c r="V25" s="143">
        <f t="shared" si="12"/>
        <v>41475</v>
      </c>
      <c r="W25" s="143">
        <f t="shared" si="12"/>
        <v>41476</v>
      </c>
      <c r="X25" s="143">
        <f t="shared" si="12"/>
        <v>41477</v>
      </c>
      <c r="Y25" s="143">
        <f t="shared" si="12"/>
        <v>41478</v>
      </c>
      <c r="Z25" s="143">
        <f t="shared" si="12"/>
        <v>41479</v>
      </c>
      <c r="AA25" s="143">
        <f t="shared" si="12"/>
        <v>41480</v>
      </c>
      <c r="AB25" s="143">
        <f t="shared" si="12"/>
        <v>41481</v>
      </c>
      <c r="AC25" s="143">
        <f t="shared" si="12"/>
        <v>41482</v>
      </c>
      <c r="AD25" s="143">
        <f t="shared" si="12"/>
        <v>41483</v>
      </c>
      <c r="AE25" s="143">
        <f t="shared" si="12"/>
        <v>41484</v>
      </c>
      <c r="AF25" s="143">
        <f t="shared" si="12"/>
        <v>41485</v>
      </c>
      <c r="AG25" s="144">
        <f t="shared" si="12"/>
        <v>41486</v>
      </c>
      <c r="AH25" s="150"/>
    </row>
    <row r="26" spans="1:34" x14ac:dyDescent="0.3">
      <c r="A26" s="159"/>
      <c r="B26" s="161"/>
      <c r="C26" s="148">
        <f>C25</f>
        <v>41456</v>
      </c>
      <c r="D26" s="148">
        <f t="shared" ref="D26:AG26" si="13">D25</f>
        <v>41457</v>
      </c>
      <c r="E26" s="148">
        <f t="shared" si="13"/>
        <v>41458</v>
      </c>
      <c r="F26" s="148">
        <f t="shared" si="13"/>
        <v>41459</v>
      </c>
      <c r="G26" s="148">
        <f t="shared" si="13"/>
        <v>41460</v>
      </c>
      <c r="H26" s="148">
        <f t="shared" si="13"/>
        <v>41461</v>
      </c>
      <c r="I26" s="148">
        <f t="shared" si="13"/>
        <v>41462</v>
      </c>
      <c r="J26" s="148">
        <f t="shared" si="13"/>
        <v>41463</v>
      </c>
      <c r="K26" s="148">
        <f t="shared" si="13"/>
        <v>41464</v>
      </c>
      <c r="L26" s="148">
        <f t="shared" si="13"/>
        <v>41465</v>
      </c>
      <c r="M26" s="148">
        <f t="shared" si="13"/>
        <v>41466</v>
      </c>
      <c r="N26" s="148">
        <f t="shared" si="13"/>
        <v>41467</v>
      </c>
      <c r="O26" s="148">
        <f t="shared" si="13"/>
        <v>41468</v>
      </c>
      <c r="P26" s="148">
        <f t="shared" si="13"/>
        <v>41469</v>
      </c>
      <c r="Q26" s="148">
        <f t="shared" si="13"/>
        <v>41470</v>
      </c>
      <c r="R26" s="148">
        <f t="shared" si="13"/>
        <v>41471</v>
      </c>
      <c r="S26" s="148">
        <f t="shared" si="13"/>
        <v>41472</v>
      </c>
      <c r="T26" s="148">
        <f t="shared" si="13"/>
        <v>41473</v>
      </c>
      <c r="U26" s="148">
        <f t="shared" si="13"/>
        <v>41474</v>
      </c>
      <c r="V26" s="148">
        <f t="shared" si="13"/>
        <v>41475</v>
      </c>
      <c r="W26" s="148">
        <f t="shared" si="13"/>
        <v>41476</v>
      </c>
      <c r="X26" s="148">
        <f t="shared" si="13"/>
        <v>41477</v>
      </c>
      <c r="Y26" s="148">
        <f t="shared" si="13"/>
        <v>41478</v>
      </c>
      <c r="Z26" s="148">
        <f t="shared" si="13"/>
        <v>41479</v>
      </c>
      <c r="AA26" s="148">
        <f t="shared" si="13"/>
        <v>41480</v>
      </c>
      <c r="AB26" s="148">
        <f t="shared" si="13"/>
        <v>41481</v>
      </c>
      <c r="AC26" s="148">
        <f t="shared" si="13"/>
        <v>41482</v>
      </c>
      <c r="AD26" s="148">
        <f t="shared" si="13"/>
        <v>41483</v>
      </c>
      <c r="AE26" s="148">
        <f t="shared" si="13"/>
        <v>41484</v>
      </c>
      <c r="AF26" s="148">
        <f t="shared" si="13"/>
        <v>41485</v>
      </c>
      <c r="AG26" s="149">
        <f t="shared" si="13"/>
        <v>41486</v>
      </c>
      <c r="AH26" s="150"/>
    </row>
    <row r="27" spans="1:34" x14ac:dyDescent="0.3">
      <c r="A27" s="159"/>
      <c r="B27" s="161"/>
      <c r="AG27" s="151"/>
      <c r="AH27" s="150"/>
    </row>
    <row r="28" spans="1:34" x14ac:dyDescent="0.3">
      <c r="A28" s="159"/>
      <c r="B28" s="161" t="s">
        <v>97</v>
      </c>
      <c r="C28" s="145">
        <f>DATEVALUE("01.08."&amp; $B$3)</f>
        <v>41487</v>
      </c>
      <c r="D28" s="145">
        <f>C28+1</f>
        <v>41488</v>
      </c>
      <c r="E28" s="145">
        <f t="shared" ref="E28:AG28" si="14">D28+1</f>
        <v>41489</v>
      </c>
      <c r="F28" s="145">
        <f t="shared" si="14"/>
        <v>41490</v>
      </c>
      <c r="G28" s="145">
        <f t="shared" si="14"/>
        <v>41491</v>
      </c>
      <c r="H28" s="145">
        <f t="shared" si="14"/>
        <v>41492</v>
      </c>
      <c r="I28" s="145">
        <f t="shared" si="14"/>
        <v>41493</v>
      </c>
      <c r="J28" s="145">
        <f t="shared" si="14"/>
        <v>41494</v>
      </c>
      <c r="K28" s="145">
        <f t="shared" si="14"/>
        <v>41495</v>
      </c>
      <c r="L28" s="145">
        <f t="shared" si="14"/>
        <v>41496</v>
      </c>
      <c r="M28" s="145">
        <f t="shared" si="14"/>
        <v>41497</v>
      </c>
      <c r="N28" s="145">
        <f t="shared" si="14"/>
        <v>41498</v>
      </c>
      <c r="O28" s="145">
        <f t="shared" si="14"/>
        <v>41499</v>
      </c>
      <c r="P28" s="145">
        <f t="shared" si="14"/>
        <v>41500</v>
      </c>
      <c r="Q28" s="145">
        <f t="shared" si="14"/>
        <v>41501</v>
      </c>
      <c r="R28" s="145">
        <f t="shared" si="14"/>
        <v>41502</v>
      </c>
      <c r="S28" s="145">
        <f t="shared" si="14"/>
        <v>41503</v>
      </c>
      <c r="T28" s="145">
        <f t="shared" si="14"/>
        <v>41504</v>
      </c>
      <c r="U28" s="145">
        <f t="shared" si="14"/>
        <v>41505</v>
      </c>
      <c r="V28" s="145">
        <f t="shared" si="14"/>
        <v>41506</v>
      </c>
      <c r="W28" s="145">
        <f t="shared" si="14"/>
        <v>41507</v>
      </c>
      <c r="X28" s="145">
        <f t="shared" si="14"/>
        <v>41508</v>
      </c>
      <c r="Y28" s="145">
        <f t="shared" si="14"/>
        <v>41509</v>
      </c>
      <c r="Z28" s="145">
        <f t="shared" si="14"/>
        <v>41510</v>
      </c>
      <c r="AA28" s="145">
        <f t="shared" si="14"/>
        <v>41511</v>
      </c>
      <c r="AB28" s="145">
        <f t="shared" si="14"/>
        <v>41512</v>
      </c>
      <c r="AC28" s="145">
        <f t="shared" si="14"/>
        <v>41513</v>
      </c>
      <c r="AD28" s="145">
        <f t="shared" si="14"/>
        <v>41514</v>
      </c>
      <c r="AE28" s="145">
        <f t="shared" si="14"/>
        <v>41515</v>
      </c>
      <c r="AF28" s="145">
        <f t="shared" si="14"/>
        <v>41516</v>
      </c>
      <c r="AG28" s="152">
        <f t="shared" si="14"/>
        <v>41517</v>
      </c>
      <c r="AH28" s="150"/>
    </row>
    <row r="29" spans="1:34" x14ac:dyDescent="0.3">
      <c r="A29" s="159"/>
      <c r="B29" s="161"/>
      <c r="C29" s="148">
        <f>C28</f>
        <v>41487</v>
      </c>
      <c r="D29" s="148">
        <f t="shared" ref="D29:AG29" si="15">D28</f>
        <v>41488</v>
      </c>
      <c r="E29" s="148">
        <f t="shared" si="15"/>
        <v>41489</v>
      </c>
      <c r="F29" s="148">
        <f t="shared" si="15"/>
        <v>41490</v>
      </c>
      <c r="G29" s="148">
        <f t="shared" si="15"/>
        <v>41491</v>
      </c>
      <c r="H29" s="148">
        <f t="shared" si="15"/>
        <v>41492</v>
      </c>
      <c r="I29" s="148">
        <f t="shared" si="15"/>
        <v>41493</v>
      </c>
      <c r="J29" s="148">
        <f t="shared" si="15"/>
        <v>41494</v>
      </c>
      <c r="K29" s="148">
        <f t="shared" si="15"/>
        <v>41495</v>
      </c>
      <c r="L29" s="148">
        <f t="shared" si="15"/>
        <v>41496</v>
      </c>
      <c r="M29" s="148">
        <f t="shared" si="15"/>
        <v>41497</v>
      </c>
      <c r="N29" s="148">
        <f t="shared" si="15"/>
        <v>41498</v>
      </c>
      <c r="O29" s="148">
        <f t="shared" si="15"/>
        <v>41499</v>
      </c>
      <c r="P29" s="148">
        <f t="shared" si="15"/>
        <v>41500</v>
      </c>
      <c r="Q29" s="148">
        <f t="shared" si="15"/>
        <v>41501</v>
      </c>
      <c r="R29" s="148">
        <f t="shared" si="15"/>
        <v>41502</v>
      </c>
      <c r="S29" s="148">
        <f t="shared" si="15"/>
        <v>41503</v>
      </c>
      <c r="T29" s="148">
        <f t="shared" si="15"/>
        <v>41504</v>
      </c>
      <c r="U29" s="148">
        <f t="shared" si="15"/>
        <v>41505</v>
      </c>
      <c r="V29" s="148">
        <f t="shared" si="15"/>
        <v>41506</v>
      </c>
      <c r="W29" s="148">
        <f t="shared" si="15"/>
        <v>41507</v>
      </c>
      <c r="X29" s="148">
        <f t="shared" si="15"/>
        <v>41508</v>
      </c>
      <c r="Y29" s="148">
        <f t="shared" si="15"/>
        <v>41509</v>
      </c>
      <c r="Z29" s="148">
        <f t="shared" si="15"/>
        <v>41510</v>
      </c>
      <c r="AA29" s="148">
        <f t="shared" si="15"/>
        <v>41511</v>
      </c>
      <c r="AB29" s="148">
        <f t="shared" si="15"/>
        <v>41512</v>
      </c>
      <c r="AC29" s="148">
        <f t="shared" si="15"/>
        <v>41513</v>
      </c>
      <c r="AD29" s="148">
        <f t="shared" si="15"/>
        <v>41514</v>
      </c>
      <c r="AE29" s="148">
        <f t="shared" si="15"/>
        <v>41515</v>
      </c>
      <c r="AF29" s="148">
        <f t="shared" si="15"/>
        <v>41516</v>
      </c>
      <c r="AG29" s="149">
        <f t="shared" si="15"/>
        <v>41517</v>
      </c>
      <c r="AH29" s="150"/>
    </row>
    <row r="30" spans="1:34" x14ac:dyDescent="0.3">
      <c r="A30" s="159"/>
      <c r="B30" s="161"/>
      <c r="AG30" s="151"/>
      <c r="AH30" s="150"/>
    </row>
    <row r="31" spans="1:34" x14ac:dyDescent="0.3">
      <c r="A31" s="159"/>
      <c r="B31" s="161" t="s">
        <v>98</v>
      </c>
      <c r="C31" s="145">
        <f>DATEVALUE("01.09."&amp; $B$3)</f>
        <v>41518</v>
      </c>
      <c r="D31" s="145">
        <f>C31+1</f>
        <v>41519</v>
      </c>
      <c r="E31" s="145">
        <f t="shared" ref="E31:AG31" si="16">D31+1</f>
        <v>41520</v>
      </c>
      <c r="F31" s="145">
        <f t="shared" si="16"/>
        <v>41521</v>
      </c>
      <c r="G31" s="145">
        <f t="shared" si="16"/>
        <v>41522</v>
      </c>
      <c r="H31" s="145">
        <f t="shared" si="16"/>
        <v>41523</v>
      </c>
      <c r="I31" s="145">
        <f t="shared" si="16"/>
        <v>41524</v>
      </c>
      <c r="J31" s="145">
        <f t="shared" si="16"/>
        <v>41525</v>
      </c>
      <c r="K31" s="145">
        <f t="shared" si="16"/>
        <v>41526</v>
      </c>
      <c r="L31" s="145">
        <f t="shared" si="16"/>
        <v>41527</v>
      </c>
      <c r="M31" s="145">
        <f t="shared" si="16"/>
        <v>41528</v>
      </c>
      <c r="N31" s="145">
        <f t="shared" si="16"/>
        <v>41529</v>
      </c>
      <c r="O31" s="145">
        <f t="shared" si="16"/>
        <v>41530</v>
      </c>
      <c r="P31" s="145">
        <f t="shared" si="16"/>
        <v>41531</v>
      </c>
      <c r="Q31" s="145">
        <f t="shared" si="16"/>
        <v>41532</v>
      </c>
      <c r="R31" s="145">
        <f t="shared" si="16"/>
        <v>41533</v>
      </c>
      <c r="S31" s="145">
        <f t="shared" si="16"/>
        <v>41534</v>
      </c>
      <c r="T31" s="145">
        <f t="shared" si="16"/>
        <v>41535</v>
      </c>
      <c r="U31" s="145">
        <f t="shared" si="16"/>
        <v>41536</v>
      </c>
      <c r="V31" s="145">
        <f t="shared" si="16"/>
        <v>41537</v>
      </c>
      <c r="W31" s="145">
        <f t="shared" si="16"/>
        <v>41538</v>
      </c>
      <c r="X31" s="145">
        <f t="shared" si="16"/>
        <v>41539</v>
      </c>
      <c r="Y31" s="145">
        <f t="shared" si="16"/>
        <v>41540</v>
      </c>
      <c r="Z31" s="145">
        <f t="shared" si="16"/>
        <v>41541</v>
      </c>
      <c r="AA31" s="145">
        <f t="shared" si="16"/>
        <v>41542</v>
      </c>
      <c r="AB31" s="145">
        <f t="shared" si="16"/>
        <v>41543</v>
      </c>
      <c r="AC31" s="145">
        <f t="shared" si="16"/>
        <v>41544</v>
      </c>
      <c r="AD31" s="145">
        <f t="shared" si="16"/>
        <v>41545</v>
      </c>
      <c r="AE31" s="145">
        <f t="shared" si="16"/>
        <v>41546</v>
      </c>
      <c r="AF31" s="145">
        <f t="shared" si="16"/>
        <v>41547</v>
      </c>
      <c r="AG31" s="152">
        <f t="shared" si="16"/>
        <v>41548</v>
      </c>
      <c r="AH31" s="150"/>
    </row>
    <row r="32" spans="1:34" ht="15" thickBot="1" x14ac:dyDescent="0.35">
      <c r="A32" s="159"/>
      <c r="B32" s="153"/>
      <c r="C32" s="163">
        <f>C31</f>
        <v>41518</v>
      </c>
      <c r="D32" s="163">
        <f t="shared" ref="D32:AG32" si="17">D31</f>
        <v>41519</v>
      </c>
      <c r="E32" s="163">
        <f t="shared" si="17"/>
        <v>41520</v>
      </c>
      <c r="F32" s="163">
        <f t="shared" si="17"/>
        <v>41521</v>
      </c>
      <c r="G32" s="163">
        <f t="shared" si="17"/>
        <v>41522</v>
      </c>
      <c r="H32" s="163">
        <f t="shared" si="17"/>
        <v>41523</v>
      </c>
      <c r="I32" s="163">
        <f t="shared" si="17"/>
        <v>41524</v>
      </c>
      <c r="J32" s="163">
        <f t="shared" si="17"/>
        <v>41525</v>
      </c>
      <c r="K32" s="163">
        <f t="shared" si="17"/>
        <v>41526</v>
      </c>
      <c r="L32" s="163">
        <f t="shared" si="17"/>
        <v>41527</v>
      </c>
      <c r="M32" s="163">
        <f t="shared" si="17"/>
        <v>41528</v>
      </c>
      <c r="N32" s="163">
        <f t="shared" si="17"/>
        <v>41529</v>
      </c>
      <c r="O32" s="163">
        <f t="shared" si="17"/>
        <v>41530</v>
      </c>
      <c r="P32" s="163">
        <f t="shared" si="17"/>
        <v>41531</v>
      </c>
      <c r="Q32" s="163">
        <f t="shared" si="17"/>
        <v>41532</v>
      </c>
      <c r="R32" s="163">
        <f t="shared" si="17"/>
        <v>41533</v>
      </c>
      <c r="S32" s="163">
        <f t="shared" si="17"/>
        <v>41534</v>
      </c>
      <c r="T32" s="163">
        <f t="shared" si="17"/>
        <v>41535</v>
      </c>
      <c r="U32" s="163">
        <f t="shared" si="17"/>
        <v>41536</v>
      </c>
      <c r="V32" s="163">
        <f t="shared" si="17"/>
        <v>41537</v>
      </c>
      <c r="W32" s="163">
        <f t="shared" si="17"/>
        <v>41538</v>
      </c>
      <c r="X32" s="163">
        <f t="shared" si="17"/>
        <v>41539</v>
      </c>
      <c r="Y32" s="163">
        <f t="shared" si="17"/>
        <v>41540</v>
      </c>
      <c r="Z32" s="163">
        <f t="shared" si="17"/>
        <v>41541</v>
      </c>
      <c r="AA32" s="163">
        <f t="shared" si="17"/>
        <v>41542</v>
      </c>
      <c r="AB32" s="163">
        <f t="shared" si="17"/>
        <v>41543</v>
      </c>
      <c r="AC32" s="163">
        <f t="shared" si="17"/>
        <v>41544</v>
      </c>
      <c r="AD32" s="163">
        <f t="shared" si="17"/>
        <v>41545</v>
      </c>
      <c r="AE32" s="163">
        <f t="shared" si="17"/>
        <v>41546</v>
      </c>
      <c r="AF32" s="163">
        <f t="shared" si="17"/>
        <v>41547</v>
      </c>
      <c r="AG32" s="164">
        <f t="shared" si="17"/>
        <v>41548</v>
      </c>
      <c r="AH32" s="150"/>
    </row>
    <row r="33" spans="1:34" ht="39" customHeight="1" thickBot="1" x14ac:dyDescent="0.35">
      <c r="B33" s="157" t="s">
        <v>99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</row>
    <row r="34" spans="1:34" x14ac:dyDescent="0.3">
      <c r="A34" s="159"/>
      <c r="B34" s="160" t="s">
        <v>100</v>
      </c>
      <c r="C34" s="143">
        <f>DATEVALUE("01.10."&amp; $B$3)</f>
        <v>41548</v>
      </c>
      <c r="D34" s="143">
        <f>C34+1</f>
        <v>41549</v>
      </c>
      <c r="E34" s="143">
        <f t="shared" ref="E34:AG34" si="18">D34+1</f>
        <v>41550</v>
      </c>
      <c r="F34" s="143">
        <f t="shared" si="18"/>
        <v>41551</v>
      </c>
      <c r="G34" s="143">
        <f t="shared" si="18"/>
        <v>41552</v>
      </c>
      <c r="H34" s="143">
        <f t="shared" si="18"/>
        <v>41553</v>
      </c>
      <c r="I34" s="143">
        <f t="shared" si="18"/>
        <v>41554</v>
      </c>
      <c r="J34" s="143">
        <f t="shared" si="18"/>
        <v>41555</v>
      </c>
      <c r="K34" s="143">
        <f t="shared" si="18"/>
        <v>41556</v>
      </c>
      <c r="L34" s="143">
        <f t="shared" si="18"/>
        <v>41557</v>
      </c>
      <c r="M34" s="143">
        <f t="shared" si="18"/>
        <v>41558</v>
      </c>
      <c r="N34" s="143">
        <f t="shared" si="18"/>
        <v>41559</v>
      </c>
      <c r="O34" s="143">
        <f t="shared" si="18"/>
        <v>41560</v>
      </c>
      <c r="P34" s="143">
        <f t="shared" si="18"/>
        <v>41561</v>
      </c>
      <c r="Q34" s="143">
        <f t="shared" si="18"/>
        <v>41562</v>
      </c>
      <c r="R34" s="143">
        <f t="shared" si="18"/>
        <v>41563</v>
      </c>
      <c r="S34" s="143">
        <f t="shared" si="18"/>
        <v>41564</v>
      </c>
      <c r="T34" s="143">
        <f t="shared" si="18"/>
        <v>41565</v>
      </c>
      <c r="U34" s="143">
        <f t="shared" si="18"/>
        <v>41566</v>
      </c>
      <c r="V34" s="143">
        <f t="shared" si="18"/>
        <v>41567</v>
      </c>
      <c r="W34" s="143">
        <f t="shared" si="18"/>
        <v>41568</v>
      </c>
      <c r="X34" s="143">
        <f t="shared" si="18"/>
        <v>41569</v>
      </c>
      <c r="Y34" s="143">
        <f t="shared" si="18"/>
        <v>41570</v>
      </c>
      <c r="Z34" s="143">
        <f t="shared" si="18"/>
        <v>41571</v>
      </c>
      <c r="AA34" s="143">
        <f t="shared" si="18"/>
        <v>41572</v>
      </c>
      <c r="AB34" s="143">
        <f t="shared" si="18"/>
        <v>41573</v>
      </c>
      <c r="AC34" s="143">
        <f t="shared" si="18"/>
        <v>41574</v>
      </c>
      <c r="AD34" s="143">
        <f t="shared" si="18"/>
        <v>41575</v>
      </c>
      <c r="AE34" s="143">
        <f t="shared" si="18"/>
        <v>41576</v>
      </c>
      <c r="AF34" s="143">
        <f t="shared" si="18"/>
        <v>41577</v>
      </c>
      <c r="AG34" s="144">
        <f t="shared" si="18"/>
        <v>41578</v>
      </c>
      <c r="AH34" s="150"/>
    </row>
    <row r="35" spans="1:34" x14ac:dyDescent="0.3">
      <c r="A35" s="159"/>
      <c r="B35" s="161"/>
      <c r="C35" s="148">
        <f>C34</f>
        <v>41548</v>
      </c>
      <c r="D35" s="148">
        <f t="shared" ref="D35:AG35" si="19">D34</f>
        <v>41549</v>
      </c>
      <c r="E35" s="148">
        <f t="shared" si="19"/>
        <v>41550</v>
      </c>
      <c r="F35" s="148">
        <f t="shared" si="19"/>
        <v>41551</v>
      </c>
      <c r="G35" s="148">
        <f t="shared" si="19"/>
        <v>41552</v>
      </c>
      <c r="H35" s="148">
        <f t="shared" si="19"/>
        <v>41553</v>
      </c>
      <c r="I35" s="148">
        <f t="shared" si="19"/>
        <v>41554</v>
      </c>
      <c r="J35" s="148">
        <f t="shared" si="19"/>
        <v>41555</v>
      </c>
      <c r="K35" s="148">
        <f t="shared" si="19"/>
        <v>41556</v>
      </c>
      <c r="L35" s="148">
        <f t="shared" si="19"/>
        <v>41557</v>
      </c>
      <c r="M35" s="148">
        <f t="shared" si="19"/>
        <v>41558</v>
      </c>
      <c r="N35" s="148">
        <f t="shared" si="19"/>
        <v>41559</v>
      </c>
      <c r="O35" s="148">
        <f t="shared" si="19"/>
        <v>41560</v>
      </c>
      <c r="P35" s="148">
        <f t="shared" si="19"/>
        <v>41561</v>
      </c>
      <c r="Q35" s="148">
        <f t="shared" si="19"/>
        <v>41562</v>
      </c>
      <c r="R35" s="148">
        <f t="shared" si="19"/>
        <v>41563</v>
      </c>
      <c r="S35" s="148">
        <f t="shared" si="19"/>
        <v>41564</v>
      </c>
      <c r="T35" s="148">
        <f t="shared" si="19"/>
        <v>41565</v>
      </c>
      <c r="U35" s="148">
        <f t="shared" si="19"/>
        <v>41566</v>
      </c>
      <c r="V35" s="148">
        <f t="shared" si="19"/>
        <v>41567</v>
      </c>
      <c r="W35" s="148">
        <f t="shared" si="19"/>
        <v>41568</v>
      </c>
      <c r="X35" s="148">
        <f t="shared" si="19"/>
        <v>41569</v>
      </c>
      <c r="Y35" s="148">
        <f t="shared" si="19"/>
        <v>41570</v>
      </c>
      <c r="Z35" s="148">
        <f t="shared" si="19"/>
        <v>41571</v>
      </c>
      <c r="AA35" s="148">
        <f t="shared" si="19"/>
        <v>41572</v>
      </c>
      <c r="AB35" s="148">
        <f t="shared" si="19"/>
        <v>41573</v>
      </c>
      <c r="AC35" s="148">
        <f t="shared" si="19"/>
        <v>41574</v>
      </c>
      <c r="AD35" s="148">
        <f t="shared" si="19"/>
        <v>41575</v>
      </c>
      <c r="AE35" s="148">
        <f t="shared" si="19"/>
        <v>41576</v>
      </c>
      <c r="AF35" s="148">
        <f t="shared" si="19"/>
        <v>41577</v>
      </c>
      <c r="AG35" s="149">
        <f t="shared" si="19"/>
        <v>41578</v>
      </c>
      <c r="AH35" s="150"/>
    </row>
    <row r="36" spans="1:34" x14ac:dyDescent="0.3">
      <c r="A36" s="159"/>
      <c r="B36" s="161"/>
      <c r="AG36" s="151"/>
      <c r="AH36" s="150"/>
    </row>
    <row r="37" spans="1:34" x14ac:dyDescent="0.3">
      <c r="A37" s="159"/>
      <c r="B37" s="161" t="s">
        <v>101</v>
      </c>
      <c r="C37" s="145">
        <f>DATEVALUE("01.11."&amp; $B$3)</f>
        <v>41579</v>
      </c>
      <c r="D37" s="145">
        <f>C37+1</f>
        <v>41580</v>
      </c>
      <c r="E37" s="145">
        <f t="shared" ref="E37:AG37" si="20">D37+1</f>
        <v>41581</v>
      </c>
      <c r="F37" s="145">
        <f t="shared" si="20"/>
        <v>41582</v>
      </c>
      <c r="G37" s="145">
        <f t="shared" si="20"/>
        <v>41583</v>
      </c>
      <c r="H37" s="145">
        <f t="shared" si="20"/>
        <v>41584</v>
      </c>
      <c r="I37" s="145">
        <f t="shared" si="20"/>
        <v>41585</v>
      </c>
      <c r="J37" s="145">
        <f t="shared" si="20"/>
        <v>41586</v>
      </c>
      <c r="K37" s="145">
        <f t="shared" si="20"/>
        <v>41587</v>
      </c>
      <c r="L37" s="145">
        <f t="shared" si="20"/>
        <v>41588</v>
      </c>
      <c r="M37" s="145">
        <f t="shared" si="20"/>
        <v>41589</v>
      </c>
      <c r="N37" s="145">
        <f t="shared" si="20"/>
        <v>41590</v>
      </c>
      <c r="O37" s="145">
        <f t="shared" si="20"/>
        <v>41591</v>
      </c>
      <c r="P37" s="145">
        <f t="shared" si="20"/>
        <v>41592</v>
      </c>
      <c r="Q37" s="145">
        <f t="shared" si="20"/>
        <v>41593</v>
      </c>
      <c r="R37" s="145">
        <f t="shared" si="20"/>
        <v>41594</v>
      </c>
      <c r="S37" s="145">
        <f t="shared" si="20"/>
        <v>41595</v>
      </c>
      <c r="T37" s="145">
        <f t="shared" si="20"/>
        <v>41596</v>
      </c>
      <c r="U37" s="145">
        <f t="shared" si="20"/>
        <v>41597</v>
      </c>
      <c r="V37" s="145">
        <f t="shared" si="20"/>
        <v>41598</v>
      </c>
      <c r="W37" s="145">
        <f t="shared" si="20"/>
        <v>41599</v>
      </c>
      <c r="X37" s="145">
        <f t="shared" si="20"/>
        <v>41600</v>
      </c>
      <c r="Y37" s="145">
        <f t="shared" si="20"/>
        <v>41601</v>
      </c>
      <c r="Z37" s="145">
        <f t="shared" si="20"/>
        <v>41602</v>
      </c>
      <c r="AA37" s="145">
        <f t="shared" si="20"/>
        <v>41603</v>
      </c>
      <c r="AB37" s="145">
        <f t="shared" si="20"/>
        <v>41604</v>
      </c>
      <c r="AC37" s="145">
        <f t="shared" si="20"/>
        <v>41605</v>
      </c>
      <c r="AD37" s="145">
        <f t="shared" si="20"/>
        <v>41606</v>
      </c>
      <c r="AE37" s="145">
        <f t="shared" si="20"/>
        <v>41607</v>
      </c>
      <c r="AF37" s="145">
        <f t="shared" si="20"/>
        <v>41608</v>
      </c>
      <c r="AG37" s="152">
        <f t="shared" si="20"/>
        <v>41609</v>
      </c>
      <c r="AH37" s="150"/>
    </row>
    <row r="38" spans="1:34" x14ac:dyDescent="0.3">
      <c r="A38" s="159"/>
      <c r="B38" s="161"/>
      <c r="C38" s="148">
        <f>C37</f>
        <v>41579</v>
      </c>
      <c r="D38" s="148">
        <f t="shared" ref="D38:AG38" si="21">D37</f>
        <v>41580</v>
      </c>
      <c r="E38" s="148">
        <f t="shared" si="21"/>
        <v>41581</v>
      </c>
      <c r="F38" s="148">
        <f t="shared" si="21"/>
        <v>41582</v>
      </c>
      <c r="G38" s="148">
        <f t="shared" si="21"/>
        <v>41583</v>
      </c>
      <c r="H38" s="148">
        <f t="shared" si="21"/>
        <v>41584</v>
      </c>
      <c r="I38" s="148">
        <f t="shared" si="21"/>
        <v>41585</v>
      </c>
      <c r="J38" s="148">
        <f t="shared" si="21"/>
        <v>41586</v>
      </c>
      <c r="K38" s="148">
        <f t="shared" si="21"/>
        <v>41587</v>
      </c>
      <c r="L38" s="148">
        <f t="shared" si="21"/>
        <v>41588</v>
      </c>
      <c r="M38" s="148">
        <f t="shared" si="21"/>
        <v>41589</v>
      </c>
      <c r="N38" s="148">
        <f t="shared" si="21"/>
        <v>41590</v>
      </c>
      <c r="O38" s="148">
        <f t="shared" si="21"/>
        <v>41591</v>
      </c>
      <c r="P38" s="148">
        <f t="shared" si="21"/>
        <v>41592</v>
      </c>
      <c r="Q38" s="148">
        <f t="shared" si="21"/>
        <v>41593</v>
      </c>
      <c r="R38" s="148">
        <f t="shared" si="21"/>
        <v>41594</v>
      </c>
      <c r="S38" s="148">
        <f t="shared" si="21"/>
        <v>41595</v>
      </c>
      <c r="T38" s="148">
        <f t="shared" si="21"/>
        <v>41596</v>
      </c>
      <c r="U38" s="148">
        <f t="shared" si="21"/>
        <v>41597</v>
      </c>
      <c r="V38" s="148">
        <f t="shared" si="21"/>
        <v>41598</v>
      </c>
      <c r="W38" s="148">
        <f t="shared" si="21"/>
        <v>41599</v>
      </c>
      <c r="X38" s="148">
        <f t="shared" si="21"/>
        <v>41600</v>
      </c>
      <c r="Y38" s="148">
        <f t="shared" si="21"/>
        <v>41601</v>
      </c>
      <c r="Z38" s="148">
        <f t="shared" si="21"/>
        <v>41602</v>
      </c>
      <c r="AA38" s="148">
        <f t="shared" si="21"/>
        <v>41603</v>
      </c>
      <c r="AB38" s="148">
        <f t="shared" si="21"/>
        <v>41604</v>
      </c>
      <c r="AC38" s="148">
        <f t="shared" si="21"/>
        <v>41605</v>
      </c>
      <c r="AD38" s="148">
        <f t="shared" si="21"/>
        <v>41606</v>
      </c>
      <c r="AE38" s="148">
        <f t="shared" si="21"/>
        <v>41607</v>
      </c>
      <c r="AF38" s="148">
        <f t="shared" si="21"/>
        <v>41608</v>
      </c>
      <c r="AG38" s="149">
        <f t="shared" si="21"/>
        <v>41609</v>
      </c>
      <c r="AH38" s="150"/>
    </row>
    <row r="39" spans="1:34" x14ac:dyDescent="0.3">
      <c r="A39" s="159"/>
      <c r="B39" s="161"/>
      <c r="AG39" s="151"/>
      <c r="AH39" s="150"/>
    </row>
    <row r="40" spans="1:34" x14ac:dyDescent="0.3">
      <c r="A40" s="159"/>
      <c r="B40" s="161" t="s">
        <v>102</v>
      </c>
      <c r="C40" s="145">
        <f>DATEVALUE("01.12."&amp; $B$3)</f>
        <v>41609</v>
      </c>
      <c r="D40" s="145">
        <f>C40+1</f>
        <v>41610</v>
      </c>
      <c r="E40" s="145">
        <f t="shared" ref="E40:AG40" si="22">D40+1</f>
        <v>41611</v>
      </c>
      <c r="F40" s="145">
        <f t="shared" si="22"/>
        <v>41612</v>
      </c>
      <c r="G40" s="145">
        <f t="shared" si="22"/>
        <v>41613</v>
      </c>
      <c r="H40" s="145">
        <f t="shared" si="22"/>
        <v>41614</v>
      </c>
      <c r="I40" s="145">
        <f t="shared" si="22"/>
        <v>41615</v>
      </c>
      <c r="J40" s="145">
        <f t="shared" si="22"/>
        <v>41616</v>
      </c>
      <c r="K40" s="145">
        <f t="shared" si="22"/>
        <v>41617</v>
      </c>
      <c r="L40" s="145">
        <f t="shared" si="22"/>
        <v>41618</v>
      </c>
      <c r="M40" s="145">
        <f t="shared" si="22"/>
        <v>41619</v>
      </c>
      <c r="N40" s="145">
        <f t="shared" si="22"/>
        <v>41620</v>
      </c>
      <c r="O40" s="145">
        <f t="shared" si="22"/>
        <v>41621</v>
      </c>
      <c r="P40" s="145">
        <f t="shared" si="22"/>
        <v>41622</v>
      </c>
      <c r="Q40" s="145">
        <f t="shared" si="22"/>
        <v>41623</v>
      </c>
      <c r="R40" s="145">
        <f t="shared" si="22"/>
        <v>41624</v>
      </c>
      <c r="S40" s="145">
        <f t="shared" si="22"/>
        <v>41625</v>
      </c>
      <c r="T40" s="145">
        <f t="shared" si="22"/>
        <v>41626</v>
      </c>
      <c r="U40" s="145">
        <f t="shared" si="22"/>
        <v>41627</v>
      </c>
      <c r="V40" s="145">
        <f t="shared" si="22"/>
        <v>41628</v>
      </c>
      <c r="W40" s="145">
        <f t="shared" si="22"/>
        <v>41629</v>
      </c>
      <c r="X40" s="145">
        <f t="shared" si="22"/>
        <v>41630</v>
      </c>
      <c r="Y40" s="145">
        <f t="shared" si="22"/>
        <v>41631</v>
      </c>
      <c r="Z40" s="145">
        <f t="shared" si="22"/>
        <v>41632</v>
      </c>
      <c r="AA40" s="145">
        <f t="shared" si="22"/>
        <v>41633</v>
      </c>
      <c r="AB40" s="145">
        <f t="shared" si="22"/>
        <v>41634</v>
      </c>
      <c r="AC40" s="145">
        <f t="shared" si="22"/>
        <v>41635</v>
      </c>
      <c r="AD40" s="145">
        <f t="shared" si="22"/>
        <v>41636</v>
      </c>
      <c r="AE40" s="145">
        <f t="shared" si="22"/>
        <v>41637</v>
      </c>
      <c r="AF40" s="145">
        <f t="shared" si="22"/>
        <v>41638</v>
      </c>
      <c r="AG40" s="152">
        <f t="shared" si="22"/>
        <v>41639</v>
      </c>
      <c r="AH40" s="150"/>
    </row>
    <row r="41" spans="1:34" ht="15" thickBot="1" x14ac:dyDescent="0.35">
      <c r="A41" s="159"/>
      <c r="B41" s="153"/>
      <c r="C41" s="163">
        <f>C40</f>
        <v>41609</v>
      </c>
      <c r="D41" s="163">
        <f t="shared" ref="D41:AG41" si="23">D40</f>
        <v>41610</v>
      </c>
      <c r="E41" s="163">
        <f t="shared" si="23"/>
        <v>41611</v>
      </c>
      <c r="F41" s="163">
        <f t="shared" si="23"/>
        <v>41612</v>
      </c>
      <c r="G41" s="163">
        <f t="shared" si="23"/>
        <v>41613</v>
      </c>
      <c r="H41" s="163">
        <f t="shared" si="23"/>
        <v>41614</v>
      </c>
      <c r="I41" s="163">
        <f t="shared" si="23"/>
        <v>41615</v>
      </c>
      <c r="J41" s="163">
        <f t="shared" si="23"/>
        <v>41616</v>
      </c>
      <c r="K41" s="163">
        <f t="shared" si="23"/>
        <v>41617</v>
      </c>
      <c r="L41" s="163">
        <f t="shared" si="23"/>
        <v>41618</v>
      </c>
      <c r="M41" s="163">
        <f t="shared" si="23"/>
        <v>41619</v>
      </c>
      <c r="N41" s="163">
        <f t="shared" si="23"/>
        <v>41620</v>
      </c>
      <c r="O41" s="163">
        <f t="shared" si="23"/>
        <v>41621</v>
      </c>
      <c r="P41" s="163">
        <f t="shared" si="23"/>
        <v>41622</v>
      </c>
      <c r="Q41" s="163">
        <f t="shared" si="23"/>
        <v>41623</v>
      </c>
      <c r="R41" s="163">
        <f t="shared" si="23"/>
        <v>41624</v>
      </c>
      <c r="S41" s="163">
        <f t="shared" si="23"/>
        <v>41625</v>
      </c>
      <c r="T41" s="163">
        <f t="shared" si="23"/>
        <v>41626</v>
      </c>
      <c r="U41" s="163">
        <f t="shared" si="23"/>
        <v>41627</v>
      </c>
      <c r="V41" s="163">
        <f t="shared" si="23"/>
        <v>41628</v>
      </c>
      <c r="W41" s="163">
        <f t="shared" si="23"/>
        <v>41629</v>
      </c>
      <c r="X41" s="163">
        <f t="shared" si="23"/>
        <v>41630</v>
      </c>
      <c r="Y41" s="163">
        <f t="shared" si="23"/>
        <v>41631</v>
      </c>
      <c r="Z41" s="163">
        <f t="shared" si="23"/>
        <v>41632</v>
      </c>
      <c r="AA41" s="163">
        <f t="shared" si="23"/>
        <v>41633</v>
      </c>
      <c r="AB41" s="163">
        <f t="shared" si="23"/>
        <v>41634</v>
      </c>
      <c r="AC41" s="163">
        <f t="shared" si="23"/>
        <v>41635</v>
      </c>
      <c r="AD41" s="163">
        <f t="shared" si="23"/>
        <v>41636</v>
      </c>
      <c r="AE41" s="163">
        <f t="shared" si="23"/>
        <v>41637</v>
      </c>
      <c r="AF41" s="163">
        <f t="shared" si="23"/>
        <v>41638</v>
      </c>
      <c r="AG41" s="164">
        <f t="shared" si="23"/>
        <v>41639</v>
      </c>
      <c r="AH41" s="150"/>
    </row>
    <row r="42" spans="1:34" x14ac:dyDescent="0.3"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</row>
  </sheetData>
  <conditionalFormatting sqref="C31:AG31 C34:AG34 C37:AG37 C40:AG40 C28:AG28 C25:AG25 C22:AG22 C19:AG19 C16:AG16 C13:AG13 C10:AG10 C7:AG7">
    <cfRule type="expression" dxfId="8" priority="9">
      <formula>MOD(C7+5,4)=0</formula>
    </cfRule>
  </conditionalFormatting>
  <conditionalFormatting sqref="C7:AG7 C10:AG10 C16:AG16 C19:AG19 C22:AG22 C25:AG25 C28:AG28 C31:AG31 C34:AG34 C37:AG37 C40:AG40 C13:AG13">
    <cfRule type="expression" dxfId="7" priority="8">
      <formula>MOD(C7+4,4)=0</formula>
    </cfRule>
  </conditionalFormatting>
  <conditionalFormatting sqref="C10:AG11">
    <cfRule type="expression" dxfId="6" priority="7" stopIfTrue="1">
      <formula>MONTH(C10)&lt;&gt;MONTH($V$10)</formula>
    </cfRule>
  </conditionalFormatting>
  <conditionalFormatting sqref="C16:AG17">
    <cfRule type="expression" dxfId="5" priority="6" stopIfTrue="1">
      <formula>MONTH(C16)&lt;&gt;MONTH($V$16)</formula>
    </cfRule>
  </conditionalFormatting>
  <conditionalFormatting sqref="C22:AG23">
    <cfRule type="expression" dxfId="4" priority="5" stopIfTrue="1">
      <formula>MONTH(C22)&lt;&gt;MONTH($V$22)</formula>
    </cfRule>
  </conditionalFormatting>
  <conditionalFormatting sqref="C31:AG32">
    <cfRule type="expression" dxfId="3" priority="4" stopIfTrue="1">
      <formula>MONTH(C31)&lt;&gt;MONTH($V$31)</formula>
    </cfRule>
  </conditionalFormatting>
  <conditionalFormatting sqref="C37:AG38">
    <cfRule type="expression" dxfId="2" priority="3">
      <formula>MONTH(C37)&lt;&gt;MONTH($V$37)</formula>
    </cfRule>
  </conditionalFormatting>
  <conditionalFormatting sqref="C7:AG41">
    <cfRule type="timePeriod" dxfId="0" priority="1" timePeriod="today">
      <formula>FLOOR(C7,1)=TODAY()</formula>
    </cfRule>
    <cfRule type="timePeriod" dxfId="1" priority="2" timePeriod="today">
      <formula>FLOOR(C7,1)=TODAY()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373380</xdr:colOff>
                    <xdr:row>1</xdr:row>
                    <xdr:rowOff>76200</xdr:rowOff>
                  </from>
                  <to>
                    <xdr:col>1</xdr:col>
                    <xdr:colOff>533400</xdr:colOff>
                    <xdr:row>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showGridLines="0" topLeftCell="A25" zoomScale="80" zoomScaleNormal="80" zoomScaleSheetLayoutView="100" workbookViewId="0">
      <selection activeCell="X37" sqref="X37"/>
    </sheetView>
  </sheetViews>
  <sheetFormatPr defaultColWidth="9.109375" defaultRowHeight="10.199999999999999" x14ac:dyDescent="0.2"/>
  <cols>
    <col min="1" max="1" width="3.109375" style="2" customWidth="1"/>
    <col min="2" max="2" width="13.44140625" style="2" customWidth="1"/>
    <col min="3" max="18" width="3.44140625" style="2" customWidth="1"/>
    <col min="19" max="19" width="3.33203125" style="2" customWidth="1"/>
    <col min="20" max="20" width="10.33203125" style="2" customWidth="1"/>
    <col min="21" max="23" width="4.88671875" style="2" customWidth="1"/>
    <col min="24" max="24" width="6.33203125" style="2" customWidth="1"/>
    <col min="25" max="40" width="3.33203125" style="2" customWidth="1"/>
    <col min="41" max="256" width="9.109375" style="2"/>
    <col min="257" max="257" width="3.109375" style="2" customWidth="1"/>
    <col min="258" max="258" width="13.44140625" style="2" customWidth="1"/>
    <col min="259" max="274" width="3.44140625" style="2" customWidth="1"/>
    <col min="275" max="275" width="3.33203125" style="2" customWidth="1"/>
    <col min="276" max="276" width="10.33203125" style="2" customWidth="1"/>
    <col min="277" max="279" width="4.88671875" style="2" customWidth="1"/>
    <col min="280" max="280" width="6.33203125" style="2" customWidth="1"/>
    <col min="281" max="296" width="3.33203125" style="2" customWidth="1"/>
    <col min="297" max="512" width="9.109375" style="2"/>
    <col min="513" max="513" width="3.109375" style="2" customWidth="1"/>
    <col min="514" max="514" width="13.44140625" style="2" customWidth="1"/>
    <col min="515" max="530" width="3.44140625" style="2" customWidth="1"/>
    <col min="531" max="531" width="3.33203125" style="2" customWidth="1"/>
    <col min="532" max="532" width="10.33203125" style="2" customWidth="1"/>
    <col min="533" max="535" width="4.88671875" style="2" customWidth="1"/>
    <col min="536" max="536" width="6.33203125" style="2" customWidth="1"/>
    <col min="537" max="552" width="3.33203125" style="2" customWidth="1"/>
    <col min="553" max="768" width="9.109375" style="2"/>
    <col min="769" max="769" width="3.109375" style="2" customWidth="1"/>
    <col min="770" max="770" width="13.44140625" style="2" customWidth="1"/>
    <col min="771" max="786" width="3.44140625" style="2" customWidth="1"/>
    <col min="787" max="787" width="3.33203125" style="2" customWidth="1"/>
    <col min="788" max="788" width="10.33203125" style="2" customWidth="1"/>
    <col min="789" max="791" width="4.88671875" style="2" customWidth="1"/>
    <col min="792" max="792" width="6.33203125" style="2" customWidth="1"/>
    <col min="793" max="808" width="3.33203125" style="2" customWidth="1"/>
    <col min="809" max="1024" width="9.109375" style="2"/>
    <col min="1025" max="1025" width="3.109375" style="2" customWidth="1"/>
    <col min="1026" max="1026" width="13.44140625" style="2" customWidth="1"/>
    <col min="1027" max="1042" width="3.44140625" style="2" customWidth="1"/>
    <col min="1043" max="1043" width="3.33203125" style="2" customWidth="1"/>
    <col min="1044" max="1044" width="10.33203125" style="2" customWidth="1"/>
    <col min="1045" max="1047" width="4.88671875" style="2" customWidth="1"/>
    <col min="1048" max="1048" width="6.33203125" style="2" customWidth="1"/>
    <col min="1049" max="1064" width="3.33203125" style="2" customWidth="1"/>
    <col min="1065" max="1280" width="9.109375" style="2"/>
    <col min="1281" max="1281" width="3.109375" style="2" customWidth="1"/>
    <col min="1282" max="1282" width="13.44140625" style="2" customWidth="1"/>
    <col min="1283" max="1298" width="3.44140625" style="2" customWidth="1"/>
    <col min="1299" max="1299" width="3.33203125" style="2" customWidth="1"/>
    <col min="1300" max="1300" width="10.33203125" style="2" customWidth="1"/>
    <col min="1301" max="1303" width="4.88671875" style="2" customWidth="1"/>
    <col min="1304" max="1304" width="6.33203125" style="2" customWidth="1"/>
    <col min="1305" max="1320" width="3.33203125" style="2" customWidth="1"/>
    <col min="1321" max="1536" width="9.109375" style="2"/>
    <col min="1537" max="1537" width="3.109375" style="2" customWidth="1"/>
    <col min="1538" max="1538" width="13.44140625" style="2" customWidth="1"/>
    <col min="1539" max="1554" width="3.44140625" style="2" customWidth="1"/>
    <col min="1555" max="1555" width="3.33203125" style="2" customWidth="1"/>
    <col min="1556" max="1556" width="10.33203125" style="2" customWidth="1"/>
    <col min="1557" max="1559" width="4.88671875" style="2" customWidth="1"/>
    <col min="1560" max="1560" width="6.33203125" style="2" customWidth="1"/>
    <col min="1561" max="1576" width="3.33203125" style="2" customWidth="1"/>
    <col min="1577" max="1792" width="9.109375" style="2"/>
    <col min="1793" max="1793" width="3.109375" style="2" customWidth="1"/>
    <col min="1794" max="1794" width="13.44140625" style="2" customWidth="1"/>
    <col min="1795" max="1810" width="3.44140625" style="2" customWidth="1"/>
    <col min="1811" max="1811" width="3.33203125" style="2" customWidth="1"/>
    <col min="1812" max="1812" width="10.33203125" style="2" customWidth="1"/>
    <col min="1813" max="1815" width="4.88671875" style="2" customWidth="1"/>
    <col min="1816" max="1816" width="6.33203125" style="2" customWidth="1"/>
    <col min="1817" max="1832" width="3.33203125" style="2" customWidth="1"/>
    <col min="1833" max="2048" width="9.109375" style="2"/>
    <col min="2049" max="2049" width="3.109375" style="2" customWidth="1"/>
    <col min="2050" max="2050" width="13.44140625" style="2" customWidth="1"/>
    <col min="2051" max="2066" width="3.44140625" style="2" customWidth="1"/>
    <col min="2067" max="2067" width="3.33203125" style="2" customWidth="1"/>
    <col min="2068" max="2068" width="10.33203125" style="2" customWidth="1"/>
    <col min="2069" max="2071" width="4.88671875" style="2" customWidth="1"/>
    <col min="2072" max="2072" width="6.33203125" style="2" customWidth="1"/>
    <col min="2073" max="2088" width="3.33203125" style="2" customWidth="1"/>
    <col min="2089" max="2304" width="9.109375" style="2"/>
    <col min="2305" max="2305" width="3.109375" style="2" customWidth="1"/>
    <col min="2306" max="2306" width="13.44140625" style="2" customWidth="1"/>
    <col min="2307" max="2322" width="3.44140625" style="2" customWidth="1"/>
    <col min="2323" max="2323" width="3.33203125" style="2" customWidth="1"/>
    <col min="2324" max="2324" width="10.33203125" style="2" customWidth="1"/>
    <col min="2325" max="2327" width="4.88671875" style="2" customWidth="1"/>
    <col min="2328" max="2328" width="6.33203125" style="2" customWidth="1"/>
    <col min="2329" max="2344" width="3.33203125" style="2" customWidth="1"/>
    <col min="2345" max="2560" width="9.109375" style="2"/>
    <col min="2561" max="2561" width="3.109375" style="2" customWidth="1"/>
    <col min="2562" max="2562" width="13.44140625" style="2" customWidth="1"/>
    <col min="2563" max="2578" width="3.44140625" style="2" customWidth="1"/>
    <col min="2579" max="2579" width="3.33203125" style="2" customWidth="1"/>
    <col min="2580" max="2580" width="10.33203125" style="2" customWidth="1"/>
    <col min="2581" max="2583" width="4.88671875" style="2" customWidth="1"/>
    <col min="2584" max="2584" width="6.33203125" style="2" customWidth="1"/>
    <col min="2585" max="2600" width="3.33203125" style="2" customWidth="1"/>
    <col min="2601" max="2816" width="9.109375" style="2"/>
    <col min="2817" max="2817" width="3.109375" style="2" customWidth="1"/>
    <col min="2818" max="2818" width="13.44140625" style="2" customWidth="1"/>
    <col min="2819" max="2834" width="3.44140625" style="2" customWidth="1"/>
    <col min="2835" max="2835" width="3.33203125" style="2" customWidth="1"/>
    <col min="2836" max="2836" width="10.33203125" style="2" customWidth="1"/>
    <col min="2837" max="2839" width="4.88671875" style="2" customWidth="1"/>
    <col min="2840" max="2840" width="6.33203125" style="2" customWidth="1"/>
    <col min="2841" max="2856" width="3.33203125" style="2" customWidth="1"/>
    <col min="2857" max="3072" width="9.109375" style="2"/>
    <col min="3073" max="3073" width="3.109375" style="2" customWidth="1"/>
    <col min="3074" max="3074" width="13.44140625" style="2" customWidth="1"/>
    <col min="3075" max="3090" width="3.44140625" style="2" customWidth="1"/>
    <col min="3091" max="3091" width="3.33203125" style="2" customWidth="1"/>
    <col min="3092" max="3092" width="10.33203125" style="2" customWidth="1"/>
    <col min="3093" max="3095" width="4.88671875" style="2" customWidth="1"/>
    <col min="3096" max="3096" width="6.33203125" style="2" customWidth="1"/>
    <col min="3097" max="3112" width="3.33203125" style="2" customWidth="1"/>
    <col min="3113" max="3328" width="9.109375" style="2"/>
    <col min="3329" max="3329" width="3.109375" style="2" customWidth="1"/>
    <col min="3330" max="3330" width="13.44140625" style="2" customWidth="1"/>
    <col min="3331" max="3346" width="3.44140625" style="2" customWidth="1"/>
    <col min="3347" max="3347" width="3.33203125" style="2" customWidth="1"/>
    <col min="3348" max="3348" width="10.33203125" style="2" customWidth="1"/>
    <col min="3349" max="3351" width="4.88671875" style="2" customWidth="1"/>
    <col min="3352" max="3352" width="6.33203125" style="2" customWidth="1"/>
    <col min="3353" max="3368" width="3.33203125" style="2" customWidth="1"/>
    <col min="3369" max="3584" width="9.109375" style="2"/>
    <col min="3585" max="3585" width="3.109375" style="2" customWidth="1"/>
    <col min="3586" max="3586" width="13.44140625" style="2" customWidth="1"/>
    <col min="3587" max="3602" width="3.44140625" style="2" customWidth="1"/>
    <col min="3603" max="3603" width="3.33203125" style="2" customWidth="1"/>
    <col min="3604" max="3604" width="10.33203125" style="2" customWidth="1"/>
    <col min="3605" max="3607" width="4.88671875" style="2" customWidth="1"/>
    <col min="3608" max="3608" width="6.33203125" style="2" customWidth="1"/>
    <col min="3609" max="3624" width="3.33203125" style="2" customWidth="1"/>
    <col min="3625" max="3840" width="9.109375" style="2"/>
    <col min="3841" max="3841" width="3.109375" style="2" customWidth="1"/>
    <col min="3842" max="3842" width="13.44140625" style="2" customWidth="1"/>
    <col min="3843" max="3858" width="3.44140625" style="2" customWidth="1"/>
    <col min="3859" max="3859" width="3.33203125" style="2" customWidth="1"/>
    <col min="3860" max="3860" width="10.33203125" style="2" customWidth="1"/>
    <col min="3861" max="3863" width="4.88671875" style="2" customWidth="1"/>
    <col min="3864" max="3864" width="6.33203125" style="2" customWidth="1"/>
    <col min="3865" max="3880" width="3.33203125" style="2" customWidth="1"/>
    <col min="3881" max="4096" width="9.109375" style="2"/>
    <col min="4097" max="4097" width="3.109375" style="2" customWidth="1"/>
    <col min="4098" max="4098" width="13.44140625" style="2" customWidth="1"/>
    <col min="4099" max="4114" width="3.44140625" style="2" customWidth="1"/>
    <col min="4115" max="4115" width="3.33203125" style="2" customWidth="1"/>
    <col min="4116" max="4116" width="10.33203125" style="2" customWidth="1"/>
    <col min="4117" max="4119" width="4.88671875" style="2" customWidth="1"/>
    <col min="4120" max="4120" width="6.33203125" style="2" customWidth="1"/>
    <col min="4121" max="4136" width="3.33203125" style="2" customWidth="1"/>
    <col min="4137" max="4352" width="9.109375" style="2"/>
    <col min="4353" max="4353" width="3.109375" style="2" customWidth="1"/>
    <col min="4354" max="4354" width="13.44140625" style="2" customWidth="1"/>
    <col min="4355" max="4370" width="3.44140625" style="2" customWidth="1"/>
    <col min="4371" max="4371" width="3.33203125" style="2" customWidth="1"/>
    <col min="4372" max="4372" width="10.33203125" style="2" customWidth="1"/>
    <col min="4373" max="4375" width="4.88671875" style="2" customWidth="1"/>
    <col min="4376" max="4376" width="6.33203125" style="2" customWidth="1"/>
    <col min="4377" max="4392" width="3.33203125" style="2" customWidth="1"/>
    <col min="4393" max="4608" width="9.109375" style="2"/>
    <col min="4609" max="4609" width="3.109375" style="2" customWidth="1"/>
    <col min="4610" max="4610" width="13.44140625" style="2" customWidth="1"/>
    <col min="4611" max="4626" width="3.44140625" style="2" customWidth="1"/>
    <col min="4627" max="4627" width="3.33203125" style="2" customWidth="1"/>
    <col min="4628" max="4628" width="10.33203125" style="2" customWidth="1"/>
    <col min="4629" max="4631" width="4.88671875" style="2" customWidth="1"/>
    <col min="4632" max="4632" width="6.33203125" style="2" customWidth="1"/>
    <col min="4633" max="4648" width="3.33203125" style="2" customWidth="1"/>
    <col min="4649" max="4864" width="9.109375" style="2"/>
    <col min="4865" max="4865" width="3.109375" style="2" customWidth="1"/>
    <col min="4866" max="4866" width="13.44140625" style="2" customWidth="1"/>
    <col min="4867" max="4882" width="3.44140625" style="2" customWidth="1"/>
    <col min="4883" max="4883" width="3.33203125" style="2" customWidth="1"/>
    <col min="4884" max="4884" width="10.33203125" style="2" customWidth="1"/>
    <col min="4885" max="4887" width="4.88671875" style="2" customWidth="1"/>
    <col min="4888" max="4888" width="6.33203125" style="2" customWidth="1"/>
    <col min="4889" max="4904" width="3.33203125" style="2" customWidth="1"/>
    <col min="4905" max="5120" width="9.109375" style="2"/>
    <col min="5121" max="5121" width="3.109375" style="2" customWidth="1"/>
    <col min="5122" max="5122" width="13.44140625" style="2" customWidth="1"/>
    <col min="5123" max="5138" width="3.44140625" style="2" customWidth="1"/>
    <col min="5139" max="5139" width="3.33203125" style="2" customWidth="1"/>
    <col min="5140" max="5140" width="10.33203125" style="2" customWidth="1"/>
    <col min="5141" max="5143" width="4.88671875" style="2" customWidth="1"/>
    <col min="5144" max="5144" width="6.33203125" style="2" customWidth="1"/>
    <col min="5145" max="5160" width="3.33203125" style="2" customWidth="1"/>
    <col min="5161" max="5376" width="9.109375" style="2"/>
    <col min="5377" max="5377" width="3.109375" style="2" customWidth="1"/>
    <col min="5378" max="5378" width="13.44140625" style="2" customWidth="1"/>
    <col min="5379" max="5394" width="3.44140625" style="2" customWidth="1"/>
    <col min="5395" max="5395" width="3.33203125" style="2" customWidth="1"/>
    <col min="5396" max="5396" width="10.33203125" style="2" customWidth="1"/>
    <col min="5397" max="5399" width="4.88671875" style="2" customWidth="1"/>
    <col min="5400" max="5400" width="6.33203125" style="2" customWidth="1"/>
    <col min="5401" max="5416" width="3.33203125" style="2" customWidth="1"/>
    <col min="5417" max="5632" width="9.109375" style="2"/>
    <col min="5633" max="5633" width="3.109375" style="2" customWidth="1"/>
    <col min="5634" max="5634" width="13.44140625" style="2" customWidth="1"/>
    <col min="5635" max="5650" width="3.44140625" style="2" customWidth="1"/>
    <col min="5651" max="5651" width="3.33203125" style="2" customWidth="1"/>
    <col min="5652" max="5652" width="10.33203125" style="2" customWidth="1"/>
    <col min="5653" max="5655" width="4.88671875" style="2" customWidth="1"/>
    <col min="5656" max="5656" width="6.33203125" style="2" customWidth="1"/>
    <col min="5657" max="5672" width="3.33203125" style="2" customWidth="1"/>
    <col min="5673" max="5888" width="9.109375" style="2"/>
    <col min="5889" max="5889" width="3.109375" style="2" customWidth="1"/>
    <col min="5890" max="5890" width="13.44140625" style="2" customWidth="1"/>
    <col min="5891" max="5906" width="3.44140625" style="2" customWidth="1"/>
    <col min="5907" max="5907" width="3.33203125" style="2" customWidth="1"/>
    <col min="5908" max="5908" width="10.33203125" style="2" customWidth="1"/>
    <col min="5909" max="5911" width="4.88671875" style="2" customWidth="1"/>
    <col min="5912" max="5912" width="6.33203125" style="2" customWidth="1"/>
    <col min="5913" max="5928" width="3.33203125" style="2" customWidth="1"/>
    <col min="5929" max="6144" width="9.109375" style="2"/>
    <col min="6145" max="6145" width="3.109375" style="2" customWidth="1"/>
    <col min="6146" max="6146" width="13.44140625" style="2" customWidth="1"/>
    <col min="6147" max="6162" width="3.44140625" style="2" customWidth="1"/>
    <col min="6163" max="6163" width="3.33203125" style="2" customWidth="1"/>
    <col min="6164" max="6164" width="10.33203125" style="2" customWidth="1"/>
    <col min="6165" max="6167" width="4.88671875" style="2" customWidth="1"/>
    <col min="6168" max="6168" width="6.33203125" style="2" customWidth="1"/>
    <col min="6169" max="6184" width="3.33203125" style="2" customWidth="1"/>
    <col min="6185" max="6400" width="9.109375" style="2"/>
    <col min="6401" max="6401" width="3.109375" style="2" customWidth="1"/>
    <col min="6402" max="6402" width="13.44140625" style="2" customWidth="1"/>
    <col min="6403" max="6418" width="3.44140625" style="2" customWidth="1"/>
    <col min="6419" max="6419" width="3.33203125" style="2" customWidth="1"/>
    <col min="6420" max="6420" width="10.33203125" style="2" customWidth="1"/>
    <col min="6421" max="6423" width="4.88671875" style="2" customWidth="1"/>
    <col min="6424" max="6424" width="6.33203125" style="2" customWidth="1"/>
    <col min="6425" max="6440" width="3.33203125" style="2" customWidth="1"/>
    <col min="6441" max="6656" width="9.109375" style="2"/>
    <col min="6657" max="6657" width="3.109375" style="2" customWidth="1"/>
    <col min="6658" max="6658" width="13.44140625" style="2" customWidth="1"/>
    <col min="6659" max="6674" width="3.44140625" style="2" customWidth="1"/>
    <col min="6675" max="6675" width="3.33203125" style="2" customWidth="1"/>
    <col min="6676" max="6676" width="10.33203125" style="2" customWidth="1"/>
    <col min="6677" max="6679" width="4.88671875" style="2" customWidth="1"/>
    <col min="6680" max="6680" width="6.33203125" style="2" customWidth="1"/>
    <col min="6681" max="6696" width="3.33203125" style="2" customWidth="1"/>
    <col min="6697" max="6912" width="9.109375" style="2"/>
    <col min="6913" max="6913" width="3.109375" style="2" customWidth="1"/>
    <col min="6914" max="6914" width="13.44140625" style="2" customWidth="1"/>
    <col min="6915" max="6930" width="3.44140625" style="2" customWidth="1"/>
    <col min="6931" max="6931" width="3.33203125" style="2" customWidth="1"/>
    <col min="6932" max="6932" width="10.33203125" style="2" customWidth="1"/>
    <col min="6933" max="6935" width="4.88671875" style="2" customWidth="1"/>
    <col min="6936" max="6936" width="6.33203125" style="2" customWidth="1"/>
    <col min="6937" max="6952" width="3.33203125" style="2" customWidth="1"/>
    <col min="6953" max="7168" width="9.109375" style="2"/>
    <col min="7169" max="7169" width="3.109375" style="2" customWidth="1"/>
    <col min="7170" max="7170" width="13.44140625" style="2" customWidth="1"/>
    <col min="7171" max="7186" width="3.44140625" style="2" customWidth="1"/>
    <col min="7187" max="7187" width="3.33203125" style="2" customWidth="1"/>
    <col min="7188" max="7188" width="10.33203125" style="2" customWidth="1"/>
    <col min="7189" max="7191" width="4.88671875" style="2" customWidth="1"/>
    <col min="7192" max="7192" width="6.33203125" style="2" customWidth="1"/>
    <col min="7193" max="7208" width="3.33203125" style="2" customWidth="1"/>
    <col min="7209" max="7424" width="9.109375" style="2"/>
    <col min="7425" max="7425" width="3.109375" style="2" customWidth="1"/>
    <col min="7426" max="7426" width="13.44140625" style="2" customWidth="1"/>
    <col min="7427" max="7442" width="3.44140625" style="2" customWidth="1"/>
    <col min="7443" max="7443" width="3.33203125" style="2" customWidth="1"/>
    <col min="7444" max="7444" width="10.33203125" style="2" customWidth="1"/>
    <col min="7445" max="7447" width="4.88671875" style="2" customWidth="1"/>
    <col min="7448" max="7448" width="6.33203125" style="2" customWidth="1"/>
    <col min="7449" max="7464" width="3.33203125" style="2" customWidth="1"/>
    <col min="7465" max="7680" width="9.109375" style="2"/>
    <col min="7681" max="7681" width="3.109375" style="2" customWidth="1"/>
    <col min="7682" max="7682" width="13.44140625" style="2" customWidth="1"/>
    <col min="7683" max="7698" width="3.44140625" style="2" customWidth="1"/>
    <col min="7699" max="7699" width="3.33203125" style="2" customWidth="1"/>
    <col min="7700" max="7700" width="10.33203125" style="2" customWidth="1"/>
    <col min="7701" max="7703" width="4.88671875" style="2" customWidth="1"/>
    <col min="7704" max="7704" width="6.33203125" style="2" customWidth="1"/>
    <col min="7705" max="7720" width="3.33203125" style="2" customWidth="1"/>
    <col min="7721" max="7936" width="9.109375" style="2"/>
    <col min="7937" max="7937" width="3.109375" style="2" customWidth="1"/>
    <col min="7938" max="7938" width="13.44140625" style="2" customWidth="1"/>
    <col min="7939" max="7954" width="3.44140625" style="2" customWidth="1"/>
    <col min="7955" max="7955" width="3.33203125" style="2" customWidth="1"/>
    <col min="7956" max="7956" width="10.33203125" style="2" customWidth="1"/>
    <col min="7957" max="7959" width="4.88671875" style="2" customWidth="1"/>
    <col min="7960" max="7960" width="6.33203125" style="2" customWidth="1"/>
    <col min="7961" max="7976" width="3.33203125" style="2" customWidth="1"/>
    <col min="7977" max="8192" width="9.109375" style="2"/>
    <col min="8193" max="8193" width="3.109375" style="2" customWidth="1"/>
    <col min="8194" max="8194" width="13.44140625" style="2" customWidth="1"/>
    <col min="8195" max="8210" width="3.44140625" style="2" customWidth="1"/>
    <col min="8211" max="8211" width="3.33203125" style="2" customWidth="1"/>
    <col min="8212" max="8212" width="10.33203125" style="2" customWidth="1"/>
    <col min="8213" max="8215" width="4.88671875" style="2" customWidth="1"/>
    <col min="8216" max="8216" width="6.33203125" style="2" customWidth="1"/>
    <col min="8217" max="8232" width="3.33203125" style="2" customWidth="1"/>
    <col min="8233" max="8448" width="9.109375" style="2"/>
    <col min="8449" max="8449" width="3.109375" style="2" customWidth="1"/>
    <col min="8450" max="8450" width="13.44140625" style="2" customWidth="1"/>
    <col min="8451" max="8466" width="3.44140625" style="2" customWidth="1"/>
    <col min="8467" max="8467" width="3.33203125" style="2" customWidth="1"/>
    <col min="8468" max="8468" width="10.33203125" style="2" customWidth="1"/>
    <col min="8469" max="8471" width="4.88671875" style="2" customWidth="1"/>
    <col min="8472" max="8472" width="6.33203125" style="2" customWidth="1"/>
    <col min="8473" max="8488" width="3.33203125" style="2" customWidth="1"/>
    <col min="8489" max="8704" width="9.109375" style="2"/>
    <col min="8705" max="8705" width="3.109375" style="2" customWidth="1"/>
    <col min="8706" max="8706" width="13.44140625" style="2" customWidth="1"/>
    <col min="8707" max="8722" width="3.44140625" style="2" customWidth="1"/>
    <col min="8723" max="8723" width="3.33203125" style="2" customWidth="1"/>
    <col min="8724" max="8724" width="10.33203125" style="2" customWidth="1"/>
    <col min="8725" max="8727" width="4.88671875" style="2" customWidth="1"/>
    <col min="8728" max="8728" width="6.33203125" style="2" customWidth="1"/>
    <col min="8729" max="8744" width="3.33203125" style="2" customWidth="1"/>
    <col min="8745" max="8960" width="9.109375" style="2"/>
    <col min="8961" max="8961" width="3.109375" style="2" customWidth="1"/>
    <col min="8962" max="8962" width="13.44140625" style="2" customWidth="1"/>
    <col min="8963" max="8978" width="3.44140625" style="2" customWidth="1"/>
    <col min="8979" max="8979" width="3.33203125" style="2" customWidth="1"/>
    <col min="8980" max="8980" width="10.33203125" style="2" customWidth="1"/>
    <col min="8981" max="8983" width="4.88671875" style="2" customWidth="1"/>
    <col min="8984" max="8984" width="6.33203125" style="2" customWidth="1"/>
    <col min="8985" max="9000" width="3.33203125" style="2" customWidth="1"/>
    <col min="9001" max="9216" width="9.109375" style="2"/>
    <col min="9217" max="9217" width="3.109375" style="2" customWidth="1"/>
    <col min="9218" max="9218" width="13.44140625" style="2" customWidth="1"/>
    <col min="9219" max="9234" width="3.44140625" style="2" customWidth="1"/>
    <col min="9235" max="9235" width="3.33203125" style="2" customWidth="1"/>
    <col min="9236" max="9236" width="10.33203125" style="2" customWidth="1"/>
    <col min="9237" max="9239" width="4.88671875" style="2" customWidth="1"/>
    <col min="9240" max="9240" width="6.33203125" style="2" customWidth="1"/>
    <col min="9241" max="9256" width="3.33203125" style="2" customWidth="1"/>
    <col min="9257" max="9472" width="9.109375" style="2"/>
    <col min="9473" max="9473" width="3.109375" style="2" customWidth="1"/>
    <col min="9474" max="9474" width="13.44140625" style="2" customWidth="1"/>
    <col min="9475" max="9490" width="3.44140625" style="2" customWidth="1"/>
    <col min="9491" max="9491" width="3.33203125" style="2" customWidth="1"/>
    <col min="9492" max="9492" width="10.33203125" style="2" customWidth="1"/>
    <col min="9493" max="9495" width="4.88671875" style="2" customWidth="1"/>
    <col min="9496" max="9496" width="6.33203125" style="2" customWidth="1"/>
    <col min="9497" max="9512" width="3.33203125" style="2" customWidth="1"/>
    <col min="9513" max="9728" width="9.109375" style="2"/>
    <col min="9729" max="9729" width="3.109375" style="2" customWidth="1"/>
    <col min="9730" max="9730" width="13.44140625" style="2" customWidth="1"/>
    <col min="9731" max="9746" width="3.44140625" style="2" customWidth="1"/>
    <col min="9747" max="9747" width="3.33203125" style="2" customWidth="1"/>
    <col min="9748" max="9748" width="10.33203125" style="2" customWidth="1"/>
    <col min="9749" max="9751" width="4.88671875" style="2" customWidth="1"/>
    <col min="9752" max="9752" width="6.33203125" style="2" customWidth="1"/>
    <col min="9753" max="9768" width="3.33203125" style="2" customWidth="1"/>
    <col min="9769" max="9984" width="9.109375" style="2"/>
    <col min="9985" max="9985" width="3.109375" style="2" customWidth="1"/>
    <col min="9986" max="9986" width="13.44140625" style="2" customWidth="1"/>
    <col min="9987" max="10002" width="3.44140625" style="2" customWidth="1"/>
    <col min="10003" max="10003" width="3.33203125" style="2" customWidth="1"/>
    <col min="10004" max="10004" width="10.33203125" style="2" customWidth="1"/>
    <col min="10005" max="10007" width="4.88671875" style="2" customWidth="1"/>
    <col min="10008" max="10008" width="6.33203125" style="2" customWidth="1"/>
    <col min="10009" max="10024" width="3.33203125" style="2" customWidth="1"/>
    <col min="10025" max="10240" width="9.109375" style="2"/>
    <col min="10241" max="10241" width="3.109375" style="2" customWidth="1"/>
    <col min="10242" max="10242" width="13.44140625" style="2" customWidth="1"/>
    <col min="10243" max="10258" width="3.44140625" style="2" customWidth="1"/>
    <col min="10259" max="10259" width="3.33203125" style="2" customWidth="1"/>
    <col min="10260" max="10260" width="10.33203125" style="2" customWidth="1"/>
    <col min="10261" max="10263" width="4.88671875" style="2" customWidth="1"/>
    <col min="10264" max="10264" width="6.33203125" style="2" customWidth="1"/>
    <col min="10265" max="10280" width="3.33203125" style="2" customWidth="1"/>
    <col min="10281" max="10496" width="9.109375" style="2"/>
    <col min="10497" max="10497" width="3.109375" style="2" customWidth="1"/>
    <col min="10498" max="10498" width="13.44140625" style="2" customWidth="1"/>
    <col min="10499" max="10514" width="3.44140625" style="2" customWidth="1"/>
    <col min="10515" max="10515" width="3.33203125" style="2" customWidth="1"/>
    <col min="10516" max="10516" width="10.33203125" style="2" customWidth="1"/>
    <col min="10517" max="10519" width="4.88671875" style="2" customWidth="1"/>
    <col min="10520" max="10520" width="6.33203125" style="2" customWidth="1"/>
    <col min="10521" max="10536" width="3.33203125" style="2" customWidth="1"/>
    <col min="10537" max="10752" width="9.109375" style="2"/>
    <col min="10753" max="10753" width="3.109375" style="2" customWidth="1"/>
    <col min="10754" max="10754" width="13.44140625" style="2" customWidth="1"/>
    <col min="10755" max="10770" width="3.44140625" style="2" customWidth="1"/>
    <col min="10771" max="10771" width="3.33203125" style="2" customWidth="1"/>
    <col min="10772" max="10772" width="10.33203125" style="2" customWidth="1"/>
    <col min="10773" max="10775" width="4.88671875" style="2" customWidth="1"/>
    <col min="10776" max="10776" width="6.33203125" style="2" customWidth="1"/>
    <col min="10777" max="10792" width="3.33203125" style="2" customWidth="1"/>
    <col min="10793" max="11008" width="9.109375" style="2"/>
    <col min="11009" max="11009" width="3.109375" style="2" customWidth="1"/>
    <col min="11010" max="11010" width="13.44140625" style="2" customWidth="1"/>
    <col min="11011" max="11026" width="3.44140625" style="2" customWidth="1"/>
    <col min="11027" max="11027" width="3.33203125" style="2" customWidth="1"/>
    <col min="11028" max="11028" width="10.33203125" style="2" customWidth="1"/>
    <col min="11029" max="11031" width="4.88671875" style="2" customWidth="1"/>
    <col min="11032" max="11032" width="6.33203125" style="2" customWidth="1"/>
    <col min="11033" max="11048" width="3.33203125" style="2" customWidth="1"/>
    <col min="11049" max="11264" width="9.109375" style="2"/>
    <col min="11265" max="11265" width="3.109375" style="2" customWidth="1"/>
    <col min="11266" max="11266" width="13.44140625" style="2" customWidth="1"/>
    <col min="11267" max="11282" width="3.44140625" style="2" customWidth="1"/>
    <col min="11283" max="11283" width="3.33203125" style="2" customWidth="1"/>
    <col min="11284" max="11284" width="10.33203125" style="2" customWidth="1"/>
    <col min="11285" max="11287" width="4.88671875" style="2" customWidth="1"/>
    <col min="11288" max="11288" width="6.33203125" style="2" customWidth="1"/>
    <col min="11289" max="11304" width="3.33203125" style="2" customWidth="1"/>
    <col min="11305" max="11520" width="9.109375" style="2"/>
    <col min="11521" max="11521" width="3.109375" style="2" customWidth="1"/>
    <col min="11522" max="11522" width="13.44140625" style="2" customWidth="1"/>
    <col min="11523" max="11538" width="3.44140625" style="2" customWidth="1"/>
    <col min="11539" max="11539" width="3.33203125" style="2" customWidth="1"/>
    <col min="11540" max="11540" width="10.33203125" style="2" customWidth="1"/>
    <col min="11541" max="11543" width="4.88671875" style="2" customWidth="1"/>
    <col min="11544" max="11544" width="6.33203125" style="2" customWidth="1"/>
    <col min="11545" max="11560" width="3.33203125" style="2" customWidth="1"/>
    <col min="11561" max="11776" width="9.109375" style="2"/>
    <col min="11777" max="11777" width="3.109375" style="2" customWidth="1"/>
    <col min="11778" max="11778" width="13.44140625" style="2" customWidth="1"/>
    <col min="11779" max="11794" width="3.44140625" style="2" customWidth="1"/>
    <col min="11795" max="11795" width="3.33203125" style="2" customWidth="1"/>
    <col min="11796" max="11796" width="10.33203125" style="2" customWidth="1"/>
    <col min="11797" max="11799" width="4.88671875" style="2" customWidth="1"/>
    <col min="11800" max="11800" width="6.33203125" style="2" customWidth="1"/>
    <col min="11801" max="11816" width="3.33203125" style="2" customWidth="1"/>
    <col min="11817" max="12032" width="9.109375" style="2"/>
    <col min="12033" max="12033" width="3.109375" style="2" customWidth="1"/>
    <col min="12034" max="12034" width="13.44140625" style="2" customWidth="1"/>
    <col min="12035" max="12050" width="3.44140625" style="2" customWidth="1"/>
    <col min="12051" max="12051" width="3.33203125" style="2" customWidth="1"/>
    <col min="12052" max="12052" width="10.33203125" style="2" customWidth="1"/>
    <col min="12053" max="12055" width="4.88671875" style="2" customWidth="1"/>
    <col min="12056" max="12056" width="6.33203125" style="2" customWidth="1"/>
    <col min="12057" max="12072" width="3.33203125" style="2" customWidth="1"/>
    <col min="12073" max="12288" width="9.109375" style="2"/>
    <col min="12289" max="12289" width="3.109375" style="2" customWidth="1"/>
    <col min="12290" max="12290" width="13.44140625" style="2" customWidth="1"/>
    <col min="12291" max="12306" width="3.44140625" style="2" customWidth="1"/>
    <col min="12307" max="12307" width="3.33203125" style="2" customWidth="1"/>
    <col min="12308" max="12308" width="10.33203125" style="2" customWidth="1"/>
    <col min="12309" max="12311" width="4.88671875" style="2" customWidth="1"/>
    <col min="12312" max="12312" width="6.33203125" style="2" customWidth="1"/>
    <col min="12313" max="12328" width="3.33203125" style="2" customWidth="1"/>
    <col min="12329" max="12544" width="9.109375" style="2"/>
    <col min="12545" max="12545" width="3.109375" style="2" customWidth="1"/>
    <col min="12546" max="12546" width="13.44140625" style="2" customWidth="1"/>
    <col min="12547" max="12562" width="3.44140625" style="2" customWidth="1"/>
    <col min="12563" max="12563" width="3.33203125" style="2" customWidth="1"/>
    <col min="12564" max="12564" width="10.33203125" style="2" customWidth="1"/>
    <col min="12565" max="12567" width="4.88671875" style="2" customWidth="1"/>
    <col min="12568" max="12568" width="6.33203125" style="2" customWidth="1"/>
    <col min="12569" max="12584" width="3.33203125" style="2" customWidth="1"/>
    <col min="12585" max="12800" width="9.109375" style="2"/>
    <col min="12801" max="12801" width="3.109375" style="2" customWidth="1"/>
    <col min="12802" max="12802" width="13.44140625" style="2" customWidth="1"/>
    <col min="12803" max="12818" width="3.44140625" style="2" customWidth="1"/>
    <col min="12819" max="12819" width="3.33203125" style="2" customWidth="1"/>
    <col min="12820" max="12820" width="10.33203125" style="2" customWidth="1"/>
    <col min="12821" max="12823" width="4.88671875" style="2" customWidth="1"/>
    <col min="12824" max="12824" width="6.33203125" style="2" customWidth="1"/>
    <col min="12825" max="12840" width="3.33203125" style="2" customWidth="1"/>
    <col min="12841" max="13056" width="9.109375" style="2"/>
    <col min="13057" max="13057" width="3.109375" style="2" customWidth="1"/>
    <col min="13058" max="13058" width="13.44140625" style="2" customWidth="1"/>
    <col min="13059" max="13074" width="3.44140625" style="2" customWidth="1"/>
    <col min="13075" max="13075" width="3.33203125" style="2" customWidth="1"/>
    <col min="13076" max="13076" width="10.33203125" style="2" customWidth="1"/>
    <col min="13077" max="13079" width="4.88671875" style="2" customWidth="1"/>
    <col min="13080" max="13080" width="6.33203125" style="2" customWidth="1"/>
    <col min="13081" max="13096" width="3.33203125" style="2" customWidth="1"/>
    <col min="13097" max="13312" width="9.109375" style="2"/>
    <col min="13313" max="13313" width="3.109375" style="2" customWidth="1"/>
    <col min="13314" max="13314" width="13.44140625" style="2" customWidth="1"/>
    <col min="13315" max="13330" width="3.44140625" style="2" customWidth="1"/>
    <col min="13331" max="13331" width="3.33203125" style="2" customWidth="1"/>
    <col min="13332" max="13332" width="10.33203125" style="2" customWidth="1"/>
    <col min="13333" max="13335" width="4.88671875" style="2" customWidth="1"/>
    <col min="13336" max="13336" width="6.33203125" style="2" customWidth="1"/>
    <col min="13337" max="13352" width="3.33203125" style="2" customWidth="1"/>
    <col min="13353" max="13568" width="9.109375" style="2"/>
    <col min="13569" max="13569" width="3.109375" style="2" customWidth="1"/>
    <col min="13570" max="13570" width="13.44140625" style="2" customWidth="1"/>
    <col min="13571" max="13586" width="3.44140625" style="2" customWidth="1"/>
    <col min="13587" max="13587" width="3.33203125" style="2" customWidth="1"/>
    <col min="13588" max="13588" width="10.33203125" style="2" customWidth="1"/>
    <col min="13589" max="13591" width="4.88671875" style="2" customWidth="1"/>
    <col min="13592" max="13592" width="6.33203125" style="2" customWidth="1"/>
    <col min="13593" max="13608" width="3.33203125" style="2" customWidth="1"/>
    <col min="13609" max="13824" width="9.109375" style="2"/>
    <col min="13825" max="13825" width="3.109375" style="2" customWidth="1"/>
    <col min="13826" max="13826" width="13.44140625" style="2" customWidth="1"/>
    <col min="13827" max="13842" width="3.44140625" style="2" customWidth="1"/>
    <col min="13843" max="13843" width="3.33203125" style="2" customWidth="1"/>
    <col min="13844" max="13844" width="10.33203125" style="2" customWidth="1"/>
    <col min="13845" max="13847" width="4.88671875" style="2" customWidth="1"/>
    <col min="13848" max="13848" width="6.33203125" style="2" customWidth="1"/>
    <col min="13849" max="13864" width="3.33203125" style="2" customWidth="1"/>
    <col min="13865" max="14080" width="9.109375" style="2"/>
    <col min="14081" max="14081" width="3.109375" style="2" customWidth="1"/>
    <col min="14082" max="14082" width="13.44140625" style="2" customWidth="1"/>
    <col min="14083" max="14098" width="3.44140625" style="2" customWidth="1"/>
    <col min="14099" max="14099" width="3.33203125" style="2" customWidth="1"/>
    <col min="14100" max="14100" width="10.33203125" style="2" customWidth="1"/>
    <col min="14101" max="14103" width="4.88671875" style="2" customWidth="1"/>
    <col min="14104" max="14104" width="6.33203125" style="2" customWidth="1"/>
    <col min="14105" max="14120" width="3.33203125" style="2" customWidth="1"/>
    <col min="14121" max="14336" width="9.109375" style="2"/>
    <col min="14337" max="14337" width="3.109375" style="2" customWidth="1"/>
    <col min="14338" max="14338" width="13.44140625" style="2" customWidth="1"/>
    <col min="14339" max="14354" width="3.44140625" style="2" customWidth="1"/>
    <col min="14355" max="14355" width="3.33203125" style="2" customWidth="1"/>
    <col min="14356" max="14356" width="10.33203125" style="2" customWidth="1"/>
    <col min="14357" max="14359" width="4.88671875" style="2" customWidth="1"/>
    <col min="14360" max="14360" width="6.33203125" style="2" customWidth="1"/>
    <col min="14361" max="14376" width="3.33203125" style="2" customWidth="1"/>
    <col min="14377" max="14592" width="9.109375" style="2"/>
    <col min="14593" max="14593" width="3.109375" style="2" customWidth="1"/>
    <col min="14594" max="14594" width="13.44140625" style="2" customWidth="1"/>
    <col min="14595" max="14610" width="3.44140625" style="2" customWidth="1"/>
    <col min="14611" max="14611" width="3.33203125" style="2" customWidth="1"/>
    <col min="14612" max="14612" width="10.33203125" style="2" customWidth="1"/>
    <col min="14613" max="14615" width="4.88671875" style="2" customWidth="1"/>
    <col min="14616" max="14616" width="6.33203125" style="2" customWidth="1"/>
    <col min="14617" max="14632" width="3.33203125" style="2" customWidth="1"/>
    <col min="14633" max="14848" width="9.109375" style="2"/>
    <col min="14849" max="14849" width="3.109375" style="2" customWidth="1"/>
    <col min="14850" max="14850" width="13.44140625" style="2" customWidth="1"/>
    <col min="14851" max="14866" width="3.44140625" style="2" customWidth="1"/>
    <col min="14867" max="14867" width="3.33203125" style="2" customWidth="1"/>
    <col min="14868" max="14868" width="10.33203125" style="2" customWidth="1"/>
    <col min="14869" max="14871" width="4.88671875" style="2" customWidth="1"/>
    <col min="14872" max="14872" width="6.33203125" style="2" customWidth="1"/>
    <col min="14873" max="14888" width="3.33203125" style="2" customWidth="1"/>
    <col min="14889" max="15104" width="9.109375" style="2"/>
    <col min="15105" max="15105" width="3.109375" style="2" customWidth="1"/>
    <col min="15106" max="15106" width="13.44140625" style="2" customWidth="1"/>
    <col min="15107" max="15122" width="3.44140625" style="2" customWidth="1"/>
    <col min="15123" max="15123" width="3.33203125" style="2" customWidth="1"/>
    <col min="15124" max="15124" width="10.33203125" style="2" customWidth="1"/>
    <col min="15125" max="15127" width="4.88671875" style="2" customWidth="1"/>
    <col min="15128" max="15128" width="6.33203125" style="2" customWidth="1"/>
    <col min="15129" max="15144" width="3.33203125" style="2" customWidth="1"/>
    <col min="15145" max="15360" width="9.109375" style="2"/>
    <col min="15361" max="15361" width="3.109375" style="2" customWidth="1"/>
    <col min="15362" max="15362" width="13.44140625" style="2" customWidth="1"/>
    <col min="15363" max="15378" width="3.44140625" style="2" customWidth="1"/>
    <col min="15379" max="15379" width="3.33203125" style="2" customWidth="1"/>
    <col min="15380" max="15380" width="10.33203125" style="2" customWidth="1"/>
    <col min="15381" max="15383" width="4.88671875" style="2" customWidth="1"/>
    <col min="15384" max="15384" width="6.33203125" style="2" customWidth="1"/>
    <col min="15385" max="15400" width="3.33203125" style="2" customWidth="1"/>
    <col min="15401" max="15616" width="9.109375" style="2"/>
    <col min="15617" max="15617" width="3.109375" style="2" customWidth="1"/>
    <col min="15618" max="15618" width="13.44140625" style="2" customWidth="1"/>
    <col min="15619" max="15634" width="3.44140625" style="2" customWidth="1"/>
    <col min="15635" max="15635" width="3.33203125" style="2" customWidth="1"/>
    <col min="15636" max="15636" width="10.33203125" style="2" customWidth="1"/>
    <col min="15637" max="15639" width="4.88671875" style="2" customWidth="1"/>
    <col min="15640" max="15640" width="6.33203125" style="2" customWidth="1"/>
    <col min="15641" max="15656" width="3.33203125" style="2" customWidth="1"/>
    <col min="15657" max="15872" width="9.109375" style="2"/>
    <col min="15873" max="15873" width="3.109375" style="2" customWidth="1"/>
    <col min="15874" max="15874" width="13.44140625" style="2" customWidth="1"/>
    <col min="15875" max="15890" width="3.44140625" style="2" customWidth="1"/>
    <col min="15891" max="15891" width="3.33203125" style="2" customWidth="1"/>
    <col min="15892" max="15892" width="10.33203125" style="2" customWidth="1"/>
    <col min="15893" max="15895" width="4.88671875" style="2" customWidth="1"/>
    <col min="15896" max="15896" width="6.33203125" style="2" customWidth="1"/>
    <col min="15897" max="15912" width="3.33203125" style="2" customWidth="1"/>
    <col min="15913" max="16128" width="9.109375" style="2"/>
    <col min="16129" max="16129" width="3.109375" style="2" customWidth="1"/>
    <col min="16130" max="16130" width="13.44140625" style="2" customWidth="1"/>
    <col min="16131" max="16146" width="3.44140625" style="2" customWidth="1"/>
    <col min="16147" max="16147" width="3.33203125" style="2" customWidth="1"/>
    <col min="16148" max="16148" width="10.33203125" style="2" customWidth="1"/>
    <col min="16149" max="16151" width="4.88671875" style="2" customWidth="1"/>
    <col min="16152" max="16152" width="6.33203125" style="2" customWidth="1"/>
    <col min="16153" max="16168" width="3.33203125" style="2" customWidth="1"/>
    <col min="16169" max="16384" width="9.109375" style="2"/>
  </cols>
  <sheetData>
    <row r="1" spans="1:24" ht="17.399999999999999" x14ac:dyDescent="0.3">
      <c r="A1" s="88"/>
      <c r="B1" s="89" t="s">
        <v>18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90"/>
      <c r="T1" s="1"/>
      <c r="U1" s="1"/>
      <c r="V1" s="1"/>
      <c r="W1" s="1"/>
      <c r="X1" s="1"/>
    </row>
    <row r="2" spans="1:24" ht="16.5" customHeight="1" x14ac:dyDescent="0.3">
      <c r="A2" s="88"/>
      <c r="B2" s="89" t="s">
        <v>19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  <c r="T2" s="1"/>
      <c r="U2" s="1"/>
      <c r="V2" s="1"/>
      <c r="W2" s="1"/>
      <c r="X2" s="1"/>
    </row>
    <row r="3" spans="1:24" ht="14.25" customHeight="1" x14ac:dyDescent="0.3">
      <c r="A3" s="88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0"/>
      <c r="T3" s="1"/>
      <c r="U3" s="1"/>
      <c r="V3" s="1"/>
      <c r="W3" s="1"/>
      <c r="X3" s="1"/>
    </row>
    <row r="4" spans="1:24" ht="14.25" customHeight="1" thickBot="1" x14ac:dyDescent="0.35">
      <c r="A4" s="88"/>
      <c r="B4" s="92" t="s">
        <v>20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0"/>
      <c r="T4" s="1"/>
      <c r="U4" s="1"/>
      <c r="V4" s="1"/>
      <c r="W4" s="1"/>
      <c r="X4" s="1"/>
    </row>
    <row r="5" spans="1:24" ht="14.25" customHeight="1" thickBot="1" x14ac:dyDescent="0.3">
      <c r="A5" s="88"/>
      <c r="B5" s="93" t="s">
        <v>21</v>
      </c>
      <c r="C5" s="94"/>
      <c r="D5" s="95" t="s">
        <v>22</v>
      </c>
      <c r="E5" s="95"/>
      <c r="F5" s="95"/>
      <c r="G5" s="95"/>
      <c r="H5" s="96"/>
      <c r="I5" s="97" t="s">
        <v>23</v>
      </c>
      <c r="J5" s="95"/>
      <c r="K5" s="95"/>
      <c r="L5" s="95"/>
      <c r="M5" s="96"/>
      <c r="N5" s="98" t="s">
        <v>24</v>
      </c>
      <c r="O5" s="99"/>
      <c r="P5" s="99"/>
      <c r="Q5" s="99"/>
      <c r="R5" s="100"/>
      <c r="S5" s="90"/>
      <c r="T5" s="3"/>
      <c r="U5" s="3"/>
      <c r="V5" s="3"/>
      <c r="W5" s="3"/>
      <c r="X5" s="3"/>
    </row>
    <row r="6" spans="1:24" ht="14.25" customHeight="1" x14ac:dyDescent="0.25">
      <c r="A6" s="88"/>
      <c r="B6" s="101" t="s">
        <v>25</v>
      </c>
      <c r="C6" s="102"/>
      <c r="D6" s="4"/>
      <c r="E6" s="5">
        <v>7</v>
      </c>
      <c r="F6" s="6">
        <f t="shared" ref="F6:H7" si="0">E6+7</f>
        <v>14</v>
      </c>
      <c r="G6" s="6">
        <f t="shared" si="0"/>
        <v>21</v>
      </c>
      <c r="H6" s="7">
        <f t="shared" si="0"/>
        <v>28</v>
      </c>
      <c r="I6" s="8"/>
      <c r="J6" s="9">
        <v>4</v>
      </c>
      <c r="K6" s="9">
        <f t="shared" ref="K6:M9" si="1">J6+7</f>
        <v>11</v>
      </c>
      <c r="L6" s="9">
        <f t="shared" si="1"/>
        <v>18</v>
      </c>
      <c r="M6" s="10">
        <f t="shared" si="1"/>
        <v>25</v>
      </c>
      <c r="N6" s="11"/>
      <c r="O6" s="12">
        <v>4</v>
      </c>
      <c r="P6" s="12">
        <f t="shared" ref="P6:R12" si="2">O6+7</f>
        <v>11</v>
      </c>
      <c r="Q6" s="12">
        <f t="shared" si="2"/>
        <v>18</v>
      </c>
      <c r="R6" s="13">
        <f t="shared" si="2"/>
        <v>25</v>
      </c>
      <c r="S6" s="90"/>
      <c r="T6" s="3"/>
      <c r="U6" s="3"/>
      <c r="V6" s="3"/>
      <c r="W6" s="3"/>
      <c r="X6" s="3"/>
    </row>
    <row r="7" spans="1:24" ht="14.25" customHeight="1" x14ac:dyDescent="0.25">
      <c r="A7" s="88"/>
      <c r="B7" s="103" t="s">
        <v>26</v>
      </c>
      <c r="C7" s="104"/>
      <c r="D7" s="14">
        <v>1</v>
      </c>
      <c r="E7" s="15">
        <f>D7+7</f>
        <v>8</v>
      </c>
      <c r="F7" s="16">
        <f t="shared" si="0"/>
        <v>15</v>
      </c>
      <c r="G7" s="16">
        <f t="shared" si="0"/>
        <v>22</v>
      </c>
      <c r="H7" s="17">
        <f t="shared" si="0"/>
        <v>29</v>
      </c>
      <c r="I7" s="18"/>
      <c r="J7" s="16">
        <v>5</v>
      </c>
      <c r="K7" s="16">
        <f t="shared" si="1"/>
        <v>12</v>
      </c>
      <c r="L7" s="16">
        <f t="shared" si="1"/>
        <v>19</v>
      </c>
      <c r="M7" s="19">
        <f t="shared" si="1"/>
        <v>26</v>
      </c>
      <c r="N7" s="20"/>
      <c r="O7" s="21">
        <v>5</v>
      </c>
      <c r="P7" s="21">
        <f t="shared" si="2"/>
        <v>12</v>
      </c>
      <c r="Q7" s="21">
        <f t="shared" si="2"/>
        <v>19</v>
      </c>
      <c r="R7" s="22">
        <f t="shared" si="2"/>
        <v>26</v>
      </c>
      <c r="S7" s="90"/>
      <c r="T7" s="3"/>
      <c r="U7" s="3"/>
      <c r="V7" s="3"/>
      <c r="W7" s="3"/>
      <c r="X7" s="3"/>
    </row>
    <row r="8" spans="1:24" ht="14.25" customHeight="1" x14ac:dyDescent="0.25">
      <c r="A8" s="88"/>
      <c r="B8" s="103" t="s">
        <v>27</v>
      </c>
      <c r="C8" s="104"/>
      <c r="D8" s="14">
        <v>2</v>
      </c>
      <c r="E8" s="16">
        <f t="shared" ref="E8:F12" si="3">D8+7</f>
        <v>9</v>
      </c>
      <c r="F8" s="16">
        <f t="shared" si="3"/>
        <v>16</v>
      </c>
      <c r="G8" s="16">
        <f>F8+7</f>
        <v>23</v>
      </c>
      <c r="H8" s="17">
        <f>G8+7</f>
        <v>30</v>
      </c>
      <c r="I8" s="18"/>
      <c r="J8" s="16">
        <v>6</v>
      </c>
      <c r="K8" s="16">
        <f t="shared" si="1"/>
        <v>13</v>
      </c>
      <c r="L8" s="16">
        <f t="shared" si="1"/>
        <v>20</v>
      </c>
      <c r="M8" s="19">
        <f t="shared" si="1"/>
        <v>27</v>
      </c>
      <c r="N8" s="20"/>
      <c r="O8" s="21">
        <v>6</v>
      </c>
      <c r="P8" s="21">
        <f t="shared" si="2"/>
        <v>13</v>
      </c>
      <c r="Q8" s="21">
        <f t="shared" si="2"/>
        <v>20</v>
      </c>
      <c r="R8" s="22">
        <f t="shared" si="2"/>
        <v>27</v>
      </c>
      <c r="S8" s="90"/>
      <c r="T8" s="3"/>
      <c r="U8" s="3"/>
      <c r="V8" s="3"/>
      <c r="W8" s="3"/>
      <c r="X8" s="3"/>
    </row>
    <row r="9" spans="1:24" ht="14.25" customHeight="1" x14ac:dyDescent="0.25">
      <c r="A9" s="88"/>
      <c r="B9" s="103" t="s">
        <v>28</v>
      </c>
      <c r="C9" s="104"/>
      <c r="D9" s="14">
        <v>3</v>
      </c>
      <c r="E9" s="16">
        <f t="shared" si="3"/>
        <v>10</v>
      </c>
      <c r="F9" s="16">
        <f t="shared" si="3"/>
        <v>17</v>
      </c>
      <c r="G9" s="16">
        <f>F9+7</f>
        <v>24</v>
      </c>
      <c r="H9" s="17">
        <f>G9+7</f>
        <v>31</v>
      </c>
      <c r="I9" s="18"/>
      <c r="J9" s="16">
        <v>7</v>
      </c>
      <c r="K9" s="16">
        <f t="shared" si="1"/>
        <v>14</v>
      </c>
      <c r="L9" s="16">
        <f t="shared" si="1"/>
        <v>21</v>
      </c>
      <c r="M9" s="19">
        <f t="shared" si="1"/>
        <v>28</v>
      </c>
      <c r="N9" s="20"/>
      <c r="O9" s="21" t="s">
        <v>29</v>
      </c>
      <c r="P9" s="21">
        <v>14</v>
      </c>
      <c r="Q9" s="21">
        <f t="shared" si="2"/>
        <v>21</v>
      </c>
      <c r="R9" s="22">
        <f t="shared" si="2"/>
        <v>28</v>
      </c>
      <c r="S9" s="90"/>
      <c r="T9" s="3"/>
      <c r="U9" s="3"/>
      <c r="V9" s="3"/>
      <c r="W9" s="3"/>
      <c r="X9" s="3"/>
    </row>
    <row r="10" spans="1:24" ht="14.25" customHeight="1" x14ac:dyDescent="0.25">
      <c r="A10" s="88"/>
      <c r="B10" s="103" t="s">
        <v>30</v>
      </c>
      <c r="C10" s="104"/>
      <c r="D10" s="14">
        <v>4</v>
      </c>
      <c r="E10" s="16">
        <f t="shared" si="3"/>
        <v>11</v>
      </c>
      <c r="F10" s="16">
        <f t="shared" si="3"/>
        <v>18</v>
      </c>
      <c r="G10" s="16">
        <f>F10+7</f>
        <v>25</v>
      </c>
      <c r="H10" s="17"/>
      <c r="I10" s="18">
        <v>1</v>
      </c>
      <c r="J10" s="16">
        <f>I10+7</f>
        <v>8</v>
      </c>
      <c r="K10" s="16">
        <f>J10+7</f>
        <v>15</v>
      </c>
      <c r="L10" s="16" t="s">
        <v>31</v>
      </c>
      <c r="M10" s="19"/>
      <c r="N10" s="20">
        <v>1</v>
      </c>
      <c r="O10" s="23">
        <f t="shared" ref="O10:P12" si="4">N10+7</f>
        <v>8</v>
      </c>
      <c r="P10" s="21">
        <f t="shared" si="4"/>
        <v>15</v>
      </c>
      <c r="Q10" s="21">
        <f t="shared" si="2"/>
        <v>22</v>
      </c>
      <c r="R10" s="22">
        <f t="shared" si="2"/>
        <v>29</v>
      </c>
      <c r="S10" s="90"/>
      <c r="T10" s="3"/>
      <c r="U10" s="3"/>
      <c r="V10" s="3"/>
      <c r="W10" s="3"/>
      <c r="X10" s="3"/>
    </row>
    <row r="11" spans="1:24" ht="14.25" customHeight="1" x14ac:dyDescent="0.25">
      <c r="A11" s="88"/>
      <c r="B11" s="86" t="s">
        <v>32</v>
      </c>
      <c r="C11" s="87"/>
      <c r="D11" s="14">
        <v>5</v>
      </c>
      <c r="E11" s="24">
        <f t="shared" si="3"/>
        <v>12</v>
      </c>
      <c r="F11" s="24">
        <f t="shared" si="3"/>
        <v>19</v>
      </c>
      <c r="G11" s="24">
        <f>F11+7</f>
        <v>26</v>
      </c>
      <c r="H11" s="25"/>
      <c r="I11" s="26">
        <v>2</v>
      </c>
      <c r="J11" s="24">
        <f t="shared" ref="J11:L12" si="5">I11+7</f>
        <v>9</v>
      </c>
      <c r="K11" s="24">
        <f t="shared" si="5"/>
        <v>16</v>
      </c>
      <c r="L11" s="15">
        <f t="shared" si="5"/>
        <v>23</v>
      </c>
      <c r="M11" s="27"/>
      <c r="N11" s="28">
        <v>2</v>
      </c>
      <c r="O11" s="29">
        <f t="shared" si="4"/>
        <v>9</v>
      </c>
      <c r="P11" s="29">
        <f t="shared" si="4"/>
        <v>16</v>
      </c>
      <c r="Q11" s="29">
        <f t="shared" si="2"/>
        <v>23</v>
      </c>
      <c r="R11" s="30">
        <f t="shared" si="2"/>
        <v>30</v>
      </c>
      <c r="S11" s="90"/>
      <c r="T11" s="3"/>
      <c r="U11" s="3"/>
      <c r="V11" s="3"/>
      <c r="W11" s="3"/>
      <c r="X11" s="3"/>
    </row>
    <row r="12" spans="1:24" ht="14.25" customHeight="1" thickBot="1" x14ac:dyDescent="0.3">
      <c r="A12" s="88"/>
      <c r="B12" s="105" t="s">
        <v>33</v>
      </c>
      <c r="C12" s="106"/>
      <c r="D12" s="31">
        <v>6</v>
      </c>
      <c r="E12" s="32">
        <f t="shared" si="3"/>
        <v>13</v>
      </c>
      <c r="F12" s="32">
        <f t="shared" si="3"/>
        <v>20</v>
      </c>
      <c r="G12" s="32">
        <f>F12+7</f>
        <v>27</v>
      </c>
      <c r="H12" s="33"/>
      <c r="I12" s="34">
        <v>3</v>
      </c>
      <c r="J12" s="24">
        <f t="shared" si="5"/>
        <v>10</v>
      </c>
      <c r="K12" s="24">
        <f t="shared" si="5"/>
        <v>17</v>
      </c>
      <c r="L12" s="24">
        <f t="shared" si="5"/>
        <v>24</v>
      </c>
      <c r="M12" s="35"/>
      <c r="N12" s="36">
        <v>3</v>
      </c>
      <c r="O12" s="37">
        <f t="shared" si="4"/>
        <v>10</v>
      </c>
      <c r="P12" s="37">
        <f t="shared" si="4"/>
        <v>17</v>
      </c>
      <c r="Q12" s="37">
        <f t="shared" si="2"/>
        <v>24</v>
      </c>
      <c r="R12" s="38">
        <f t="shared" si="2"/>
        <v>31</v>
      </c>
      <c r="S12" s="90"/>
      <c r="T12" s="3"/>
      <c r="U12" s="3"/>
      <c r="V12" s="3"/>
      <c r="W12" s="3"/>
      <c r="X12" s="3"/>
    </row>
    <row r="13" spans="1:24" ht="14.25" customHeight="1" x14ac:dyDescent="0.25">
      <c r="A13" s="88"/>
      <c r="B13" s="107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7"/>
      <c r="N13" s="107"/>
      <c r="O13" s="107"/>
      <c r="P13" s="107"/>
      <c r="Q13" s="107"/>
      <c r="R13" s="107"/>
      <c r="S13" s="90"/>
      <c r="T13" s="3"/>
      <c r="U13" s="3"/>
      <c r="V13" s="3"/>
      <c r="W13" s="3"/>
      <c r="X13" s="3"/>
    </row>
    <row r="14" spans="1:24" ht="14.25" customHeight="1" thickBot="1" x14ac:dyDescent="0.3">
      <c r="A14" s="88"/>
      <c r="B14" s="92" t="s">
        <v>34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0"/>
      <c r="T14" s="3"/>
      <c r="U14" s="3"/>
      <c r="V14" s="3"/>
      <c r="W14" s="3"/>
      <c r="X14" s="3"/>
    </row>
    <row r="15" spans="1:24" ht="14.25" customHeight="1" thickBot="1" x14ac:dyDescent="0.3">
      <c r="A15" s="88"/>
      <c r="B15" s="93" t="s">
        <v>21</v>
      </c>
      <c r="C15" s="94" t="s">
        <v>35</v>
      </c>
      <c r="D15" s="95" t="s">
        <v>35</v>
      </c>
      <c r="E15" s="95"/>
      <c r="F15" s="95"/>
      <c r="G15" s="95"/>
      <c r="H15" s="96"/>
      <c r="I15" s="97" t="s">
        <v>36</v>
      </c>
      <c r="J15" s="95" t="s">
        <v>36</v>
      </c>
      <c r="K15" s="95"/>
      <c r="L15" s="95"/>
      <c r="M15" s="96"/>
      <c r="N15" s="98" t="s">
        <v>37</v>
      </c>
      <c r="O15" s="99" t="s">
        <v>37</v>
      </c>
      <c r="P15" s="99"/>
      <c r="Q15" s="99"/>
      <c r="R15" s="100"/>
      <c r="S15" s="90"/>
      <c r="T15" s="3"/>
      <c r="U15" s="3"/>
      <c r="V15" s="3"/>
      <c r="W15" s="3"/>
      <c r="X15" s="3"/>
    </row>
    <row r="16" spans="1:24" ht="14.25" customHeight="1" x14ac:dyDescent="0.25">
      <c r="A16" s="88"/>
      <c r="B16" s="101" t="s">
        <v>25</v>
      </c>
      <c r="C16" s="102"/>
      <c r="D16" s="12">
        <v>1</v>
      </c>
      <c r="E16" s="6">
        <f>D16+7</f>
        <v>8</v>
      </c>
      <c r="F16" s="6">
        <f>E16+7</f>
        <v>15</v>
      </c>
      <c r="G16" s="6">
        <f>F16+7</f>
        <v>22</v>
      </c>
      <c r="H16" s="7">
        <f>G16+7</f>
        <v>29</v>
      </c>
      <c r="I16" s="4"/>
      <c r="J16" s="6">
        <v>6</v>
      </c>
      <c r="K16" s="6">
        <f t="shared" ref="K16:M20" si="6">J16+7</f>
        <v>13</v>
      </c>
      <c r="L16" s="6">
        <f t="shared" si="6"/>
        <v>20</v>
      </c>
      <c r="M16" s="7">
        <f t="shared" si="6"/>
        <v>27</v>
      </c>
      <c r="N16" s="11"/>
      <c r="O16" s="12">
        <v>3</v>
      </c>
      <c r="P16" s="12">
        <f>O16+7</f>
        <v>10</v>
      </c>
      <c r="Q16" s="12">
        <f>P16+7</f>
        <v>17</v>
      </c>
      <c r="R16" s="13">
        <f>Q16+7</f>
        <v>24</v>
      </c>
      <c r="S16" s="90"/>
      <c r="T16" s="3"/>
      <c r="U16" s="3"/>
      <c r="V16" s="3"/>
      <c r="W16" s="3"/>
      <c r="X16" s="3"/>
    </row>
    <row r="17" spans="1:24" ht="14.25" customHeight="1" x14ac:dyDescent="0.25">
      <c r="A17" s="88"/>
      <c r="B17" s="103" t="s">
        <v>26</v>
      </c>
      <c r="C17" s="104"/>
      <c r="D17" s="21">
        <v>2</v>
      </c>
      <c r="E17" s="16">
        <f t="shared" ref="E17:G22" si="7">D17+7</f>
        <v>9</v>
      </c>
      <c r="F17" s="16">
        <f t="shared" si="7"/>
        <v>16</v>
      </c>
      <c r="G17" s="16">
        <f t="shared" si="7"/>
        <v>23</v>
      </c>
      <c r="H17" s="17" t="s">
        <v>38</v>
      </c>
      <c r="I17" s="18"/>
      <c r="J17" s="16">
        <v>7</v>
      </c>
      <c r="K17" s="16">
        <f t="shared" si="6"/>
        <v>14</v>
      </c>
      <c r="L17" s="16">
        <f t="shared" si="6"/>
        <v>21</v>
      </c>
      <c r="M17" s="17">
        <f t="shared" si="6"/>
        <v>28</v>
      </c>
      <c r="N17" s="20"/>
      <c r="O17" s="21">
        <v>4</v>
      </c>
      <c r="P17" s="21" t="s">
        <v>39</v>
      </c>
      <c r="Q17" s="21">
        <v>18</v>
      </c>
      <c r="R17" s="22">
        <f t="shared" ref="R17:R22" si="8">Q17+7</f>
        <v>25</v>
      </c>
      <c r="S17" s="90"/>
      <c r="T17" s="3"/>
      <c r="U17" s="3"/>
      <c r="V17" s="3"/>
      <c r="W17" s="3"/>
      <c r="X17" s="3"/>
    </row>
    <row r="18" spans="1:24" ht="14.25" customHeight="1" thickBot="1" x14ac:dyDescent="0.25">
      <c r="A18" s="88"/>
      <c r="B18" s="103" t="s">
        <v>27</v>
      </c>
      <c r="C18" s="104"/>
      <c r="D18" s="21">
        <v>3</v>
      </c>
      <c r="E18" s="16">
        <f t="shared" si="7"/>
        <v>10</v>
      </c>
      <c r="F18" s="16">
        <f t="shared" si="7"/>
        <v>17</v>
      </c>
      <c r="G18" s="16">
        <f t="shared" si="7"/>
        <v>24</v>
      </c>
      <c r="H18" s="17"/>
      <c r="I18" s="14">
        <v>1</v>
      </c>
      <c r="J18" s="16" t="s">
        <v>40</v>
      </c>
      <c r="K18" s="16">
        <v>15</v>
      </c>
      <c r="L18" s="16">
        <f t="shared" si="6"/>
        <v>22</v>
      </c>
      <c r="M18" s="17">
        <f t="shared" si="6"/>
        <v>29</v>
      </c>
      <c r="N18" s="20"/>
      <c r="O18" s="21">
        <v>5</v>
      </c>
      <c r="P18" s="23">
        <f t="shared" ref="P18:Q22" si="9">O18+7</f>
        <v>12</v>
      </c>
      <c r="Q18" s="21">
        <f t="shared" si="9"/>
        <v>19</v>
      </c>
      <c r="R18" s="22">
        <f t="shared" si="8"/>
        <v>26</v>
      </c>
      <c r="S18" s="90"/>
      <c r="T18" s="109" t="s">
        <v>41</v>
      </c>
      <c r="U18" s="109"/>
      <c r="V18" s="109"/>
      <c r="W18" s="109"/>
      <c r="X18" s="109"/>
    </row>
    <row r="19" spans="1:24" ht="14.25" customHeight="1" x14ac:dyDescent="0.2">
      <c r="A19" s="88"/>
      <c r="B19" s="103" t="s">
        <v>28</v>
      </c>
      <c r="C19" s="104"/>
      <c r="D19" s="21">
        <v>4</v>
      </c>
      <c r="E19" s="16">
        <f t="shared" si="7"/>
        <v>11</v>
      </c>
      <c r="F19" s="16">
        <f t="shared" si="7"/>
        <v>18</v>
      </c>
      <c r="G19" s="16">
        <f t="shared" si="7"/>
        <v>25</v>
      </c>
      <c r="H19" s="17"/>
      <c r="I19" s="26">
        <v>2</v>
      </c>
      <c r="J19" s="15">
        <f t="shared" ref="J19:K22" si="10">I19+7</f>
        <v>9</v>
      </c>
      <c r="K19" s="16">
        <f t="shared" si="10"/>
        <v>16</v>
      </c>
      <c r="L19" s="16">
        <f t="shared" si="6"/>
        <v>23</v>
      </c>
      <c r="M19" s="17">
        <f t="shared" si="6"/>
        <v>30</v>
      </c>
      <c r="N19" s="20"/>
      <c r="O19" s="39">
        <v>6</v>
      </c>
      <c r="P19" s="21">
        <f t="shared" si="9"/>
        <v>13</v>
      </c>
      <c r="Q19" s="21">
        <f t="shared" si="9"/>
        <v>20</v>
      </c>
      <c r="R19" s="22">
        <f t="shared" si="8"/>
        <v>27</v>
      </c>
      <c r="S19" s="90"/>
      <c r="T19" s="110" t="s">
        <v>42</v>
      </c>
      <c r="U19" s="113" t="s">
        <v>43</v>
      </c>
      <c r="V19" s="114"/>
      <c r="W19" s="115"/>
      <c r="X19" s="116" t="s">
        <v>44</v>
      </c>
    </row>
    <row r="20" spans="1:24" ht="14.25" customHeight="1" x14ac:dyDescent="0.2">
      <c r="A20" s="88"/>
      <c r="B20" s="103" t="s">
        <v>30</v>
      </c>
      <c r="C20" s="104"/>
      <c r="D20" s="21">
        <v>5</v>
      </c>
      <c r="E20" s="16">
        <f t="shared" si="7"/>
        <v>12</v>
      </c>
      <c r="F20" s="16">
        <f t="shared" si="7"/>
        <v>19</v>
      </c>
      <c r="G20" s="16">
        <f t="shared" si="7"/>
        <v>26</v>
      </c>
      <c r="H20" s="17"/>
      <c r="I20" s="26">
        <v>3</v>
      </c>
      <c r="J20" s="24">
        <f t="shared" si="10"/>
        <v>10</v>
      </c>
      <c r="K20" s="16">
        <f t="shared" si="10"/>
        <v>17</v>
      </c>
      <c r="L20" s="16">
        <f t="shared" si="6"/>
        <v>24</v>
      </c>
      <c r="M20" s="17">
        <f t="shared" si="6"/>
        <v>31</v>
      </c>
      <c r="N20" s="20"/>
      <c r="O20" s="21">
        <v>7</v>
      </c>
      <c r="P20" s="21">
        <f t="shared" si="9"/>
        <v>14</v>
      </c>
      <c r="Q20" s="21">
        <f t="shared" si="9"/>
        <v>21</v>
      </c>
      <c r="R20" s="22">
        <f t="shared" si="8"/>
        <v>28</v>
      </c>
      <c r="S20" s="90"/>
      <c r="T20" s="111"/>
      <c r="U20" s="119" t="s">
        <v>45</v>
      </c>
      <c r="V20" s="119" t="s">
        <v>46</v>
      </c>
      <c r="W20" s="119" t="s">
        <v>47</v>
      </c>
      <c r="X20" s="117"/>
    </row>
    <row r="21" spans="1:24" ht="14.25" customHeight="1" thickBot="1" x14ac:dyDescent="0.3">
      <c r="A21" s="88"/>
      <c r="B21" s="86" t="s">
        <v>32</v>
      </c>
      <c r="C21" s="87"/>
      <c r="D21" s="29">
        <v>6</v>
      </c>
      <c r="E21" s="24">
        <f t="shared" si="7"/>
        <v>13</v>
      </c>
      <c r="F21" s="24">
        <f t="shared" si="7"/>
        <v>20</v>
      </c>
      <c r="G21" s="24">
        <f t="shared" si="7"/>
        <v>27</v>
      </c>
      <c r="H21" s="25"/>
      <c r="I21" s="26">
        <v>4</v>
      </c>
      <c r="J21" s="24">
        <f t="shared" si="10"/>
        <v>11</v>
      </c>
      <c r="K21" s="24">
        <f t="shared" si="10"/>
        <v>18</v>
      </c>
      <c r="L21" s="24">
        <f>K21+7</f>
        <v>25</v>
      </c>
      <c r="M21" s="25"/>
      <c r="N21" s="28">
        <v>1</v>
      </c>
      <c r="O21" s="29">
        <f>N21+7</f>
        <v>8</v>
      </c>
      <c r="P21" s="29">
        <f t="shared" si="9"/>
        <v>15</v>
      </c>
      <c r="Q21" s="29">
        <f t="shared" si="9"/>
        <v>22</v>
      </c>
      <c r="R21" s="30">
        <f t="shared" si="8"/>
        <v>29</v>
      </c>
      <c r="S21" s="90"/>
      <c r="T21" s="112"/>
      <c r="U21" s="120"/>
      <c r="V21" s="120"/>
      <c r="W21" s="120"/>
      <c r="X21" s="118"/>
    </row>
    <row r="22" spans="1:24" ht="14.25" customHeight="1" thickBot="1" x14ac:dyDescent="0.3">
      <c r="A22" s="88"/>
      <c r="B22" s="105" t="s">
        <v>33</v>
      </c>
      <c r="C22" s="106"/>
      <c r="D22" s="37">
        <v>7</v>
      </c>
      <c r="E22" s="32">
        <f t="shared" si="7"/>
        <v>14</v>
      </c>
      <c r="F22" s="32">
        <f t="shared" si="7"/>
        <v>21</v>
      </c>
      <c r="G22" s="32">
        <f t="shared" si="7"/>
        <v>28</v>
      </c>
      <c r="H22" s="33"/>
      <c r="I22" s="34">
        <v>5</v>
      </c>
      <c r="J22" s="32">
        <f t="shared" si="10"/>
        <v>12</v>
      </c>
      <c r="K22" s="32">
        <f t="shared" si="10"/>
        <v>19</v>
      </c>
      <c r="L22" s="32">
        <f>K22+7</f>
        <v>26</v>
      </c>
      <c r="M22" s="33"/>
      <c r="N22" s="36">
        <v>2</v>
      </c>
      <c r="O22" s="37">
        <f>N22+7</f>
        <v>9</v>
      </c>
      <c r="P22" s="37">
        <f t="shared" si="9"/>
        <v>16</v>
      </c>
      <c r="Q22" s="37">
        <f t="shared" si="9"/>
        <v>23</v>
      </c>
      <c r="R22" s="38">
        <f t="shared" si="8"/>
        <v>30</v>
      </c>
      <c r="S22" s="90"/>
      <c r="T22" s="40" t="s">
        <v>22</v>
      </c>
      <c r="U22" s="41">
        <v>31</v>
      </c>
      <c r="V22" s="41">
        <v>17</v>
      </c>
      <c r="W22" s="41">
        <f>U22-V22</f>
        <v>14</v>
      </c>
      <c r="X22" s="42">
        <f>V22*8</f>
        <v>136</v>
      </c>
    </row>
    <row r="23" spans="1:24" ht="14.25" customHeight="1" x14ac:dyDescent="0.2">
      <c r="A23" s="88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90"/>
      <c r="T23" s="20" t="s">
        <v>23</v>
      </c>
      <c r="U23" s="43">
        <v>28</v>
      </c>
      <c r="V23" s="43">
        <v>20</v>
      </c>
      <c r="W23" s="43">
        <f>U23-V23</f>
        <v>8</v>
      </c>
      <c r="X23" s="44">
        <f>V23*8-1</f>
        <v>159</v>
      </c>
    </row>
    <row r="24" spans="1:24" ht="14.25" customHeight="1" thickBot="1" x14ac:dyDescent="0.3">
      <c r="A24" s="88"/>
      <c r="B24" s="92" t="s">
        <v>48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0"/>
      <c r="T24" s="45" t="s">
        <v>24</v>
      </c>
      <c r="U24" s="46">
        <v>31</v>
      </c>
      <c r="V24" s="46">
        <v>20</v>
      </c>
      <c r="W24" s="46">
        <f>U24-V24</f>
        <v>11</v>
      </c>
      <c r="X24" s="44">
        <f>V24*8-1</f>
        <v>159</v>
      </c>
    </row>
    <row r="25" spans="1:24" ht="14.25" customHeight="1" thickBot="1" x14ac:dyDescent="0.3">
      <c r="A25" s="88"/>
      <c r="B25" s="47" t="s">
        <v>21</v>
      </c>
      <c r="C25" s="97" t="s">
        <v>49</v>
      </c>
      <c r="D25" s="95"/>
      <c r="E25" s="95"/>
      <c r="F25" s="95"/>
      <c r="G25" s="95"/>
      <c r="H25" s="122" t="s">
        <v>50</v>
      </c>
      <c r="I25" s="123"/>
      <c r="J25" s="123"/>
      <c r="K25" s="123"/>
      <c r="L25" s="124"/>
      <c r="M25" s="95" t="s">
        <v>51</v>
      </c>
      <c r="N25" s="95"/>
      <c r="O25" s="95"/>
      <c r="P25" s="95"/>
      <c r="Q25" s="95"/>
      <c r="R25" s="96"/>
      <c r="S25" s="90"/>
      <c r="T25" s="48" t="s">
        <v>20</v>
      </c>
      <c r="U25" s="49">
        <f>SUM(U22:U24)</f>
        <v>90</v>
      </c>
      <c r="V25" s="49">
        <f>SUM(V22:V24)</f>
        <v>57</v>
      </c>
      <c r="W25" s="49">
        <f>SUM(W22:W24)</f>
        <v>33</v>
      </c>
      <c r="X25" s="50">
        <f>SUM(X22:X24)</f>
        <v>454</v>
      </c>
    </row>
    <row r="26" spans="1:24" ht="14.25" customHeight="1" x14ac:dyDescent="0.2">
      <c r="A26" s="88"/>
      <c r="B26" s="51" t="s">
        <v>25</v>
      </c>
      <c r="C26" s="8">
        <v>1</v>
      </c>
      <c r="D26" s="9">
        <f>C26+7</f>
        <v>8</v>
      </c>
      <c r="E26" s="9">
        <f>D26+7</f>
        <v>15</v>
      </c>
      <c r="F26" s="9">
        <f>E26+7</f>
        <v>22</v>
      </c>
      <c r="G26" s="10">
        <f>F26+7</f>
        <v>29</v>
      </c>
      <c r="H26" s="8"/>
      <c r="I26" s="9">
        <v>5</v>
      </c>
      <c r="J26" s="9">
        <f t="shared" ref="J26:L31" si="11">I26+7</f>
        <v>12</v>
      </c>
      <c r="K26" s="9">
        <f t="shared" si="11"/>
        <v>19</v>
      </c>
      <c r="L26" s="52">
        <f t="shared" si="11"/>
        <v>26</v>
      </c>
      <c r="M26" s="53"/>
      <c r="N26" s="9">
        <v>2</v>
      </c>
      <c r="O26" s="9">
        <f>N26+7</f>
        <v>9</v>
      </c>
      <c r="P26" s="9">
        <f>O26+7</f>
        <v>16</v>
      </c>
      <c r="Q26" s="9">
        <f>P26+7</f>
        <v>23</v>
      </c>
      <c r="R26" s="52">
        <f>Q26+7</f>
        <v>30</v>
      </c>
      <c r="S26" s="90"/>
      <c r="T26" s="40" t="s">
        <v>35</v>
      </c>
      <c r="U26" s="41">
        <v>30</v>
      </c>
      <c r="V26" s="41">
        <v>22</v>
      </c>
      <c r="W26" s="41">
        <f>U26-V26</f>
        <v>8</v>
      </c>
      <c r="X26" s="42">
        <f>V26*8-1</f>
        <v>175</v>
      </c>
    </row>
    <row r="27" spans="1:24" ht="14.25" customHeight="1" x14ac:dyDescent="0.2">
      <c r="A27" s="88"/>
      <c r="B27" s="54" t="s">
        <v>26</v>
      </c>
      <c r="C27" s="18">
        <v>2</v>
      </c>
      <c r="D27" s="16">
        <f t="shared" ref="D27:G32" si="12">C27+7</f>
        <v>9</v>
      </c>
      <c r="E27" s="16">
        <f t="shared" si="12"/>
        <v>16</v>
      </c>
      <c r="F27" s="16">
        <f t="shared" si="12"/>
        <v>23</v>
      </c>
      <c r="G27" s="19">
        <f t="shared" si="12"/>
        <v>30</v>
      </c>
      <c r="H27" s="18"/>
      <c r="I27" s="16">
        <v>6</v>
      </c>
      <c r="J27" s="16">
        <f t="shared" si="11"/>
        <v>13</v>
      </c>
      <c r="K27" s="16">
        <f t="shared" si="11"/>
        <v>20</v>
      </c>
      <c r="L27" s="17">
        <f t="shared" si="11"/>
        <v>27</v>
      </c>
      <c r="M27" s="21"/>
      <c r="N27" s="16">
        <v>3</v>
      </c>
      <c r="O27" s="16">
        <f t="shared" ref="O27:Q32" si="13">N27+7</f>
        <v>10</v>
      </c>
      <c r="P27" s="16">
        <f t="shared" si="13"/>
        <v>17</v>
      </c>
      <c r="Q27" s="16">
        <f t="shared" si="13"/>
        <v>24</v>
      </c>
      <c r="R27" s="17"/>
      <c r="S27" s="90"/>
      <c r="T27" s="20" t="s">
        <v>36</v>
      </c>
      <c r="U27" s="43">
        <v>31</v>
      </c>
      <c r="V27" s="43">
        <v>18</v>
      </c>
      <c r="W27" s="43">
        <f>U27-V27</f>
        <v>13</v>
      </c>
      <c r="X27" s="44">
        <f>V27*8-1</f>
        <v>143</v>
      </c>
    </row>
    <row r="28" spans="1:24" ht="14.25" customHeight="1" thickBot="1" x14ac:dyDescent="0.25">
      <c r="A28" s="88"/>
      <c r="B28" s="54" t="s">
        <v>27</v>
      </c>
      <c r="C28" s="18">
        <v>3</v>
      </c>
      <c r="D28" s="16">
        <f t="shared" si="12"/>
        <v>10</v>
      </c>
      <c r="E28" s="16">
        <f t="shared" si="12"/>
        <v>17</v>
      </c>
      <c r="F28" s="16">
        <f t="shared" si="12"/>
        <v>24</v>
      </c>
      <c r="G28" s="19">
        <f t="shared" si="12"/>
        <v>31</v>
      </c>
      <c r="H28" s="18"/>
      <c r="I28" s="16">
        <v>7</v>
      </c>
      <c r="J28" s="16">
        <f t="shared" si="11"/>
        <v>14</v>
      </c>
      <c r="K28" s="16">
        <f t="shared" si="11"/>
        <v>21</v>
      </c>
      <c r="L28" s="17">
        <f t="shared" si="11"/>
        <v>28</v>
      </c>
      <c r="M28" s="21"/>
      <c r="N28" s="16">
        <v>4</v>
      </c>
      <c r="O28" s="16">
        <f t="shared" si="13"/>
        <v>11</v>
      </c>
      <c r="P28" s="16">
        <f t="shared" si="13"/>
        <v>18</v>
      </c>
      <c r="Q28" s="16">
        <f t="shared" si="13"/>
        <v>25</v>
      </c>
      <c r="R28" s="17"/>
      <c r="S28" s="90"/>
      <c r="T28" s="45" t="s">
        <v>37</v>
      </c>
      <c r="U28" s="46">
        <v>30</v>
      </c>
      <c r="V28" s="46">
        <v>19</v>
      </c>
      <c r="W28" s="46">
        <f>U28-V28</f>
        <v>11</v>
      </c>
      <c r="X28" s="44">
        <f>V28*8-1</f>
        <v>151</v>
      </c>
    </row>
    <row r="29" spans="1:24" ht="14.25" customHeight="1" thickBot="1" x14ac:dyDescent="0.3">
      <c r="A29" s="88"/>
      <c r="B29" s="54" t="s">
        <v>28</v>
      </c>
      <c r="C29" s="18">
        <v>4</v>
      </c>
      <c r="D29" s="16">
        <f t="shared" si="12"/>
        <v>11</v>
      </c>
      <c r="E29" s="16">
        <f t="shared" si="12"/>
        <v>18</v>
      </c>
      <c r="F29" s="16">
        <f t="shared" si="12"/>
        <v>25</v>
      </c>
      <c r="G29" s="19"/>
      <c r="H29" s="18">
        <v>1</v>
      </c>
      <c r="I29" s="16">
        <f>H29+7</f>
        <v>8</v>
      </c>
      <c r="J29" s="16">
        <f t="shared" si="11"/>
        <v>15</v>
      </c>
      <c r="K29" s="16">
        <f t="shared" si="11"/>
        <v>22</v>
      </c>
      <c r="L29" s="17">
        <f t="shared" si="11"/>
        <v>29</v>
      </c>
      <c r="M29" s="21"/>
      <c r="N29" s="16">
        <v>5</v>
      </c>
      <c r="O29" s="16">
        <f t="shared" si="13"/>
        <v>12</v>
      </c>
      <c r="P29" s="16">
        <f t="shared" si="13"/>
        <v>19</v>
      </c>
      <c r="Q29" s="16">
        <f t="shared" si="13"/>
        <v>26</v>
      </c>
      <c r="R29" s="17"/>
      <c r="S29" s="90"/>
      <c r="T29" s="48" t="s">
        <v>34</v>
      </c>
      <c r="U29" s="49">
        <f>SUM(U26:U28)</f>
        <v>91</v>
      </c>
      <c r="V29" s="49">
        <f>SUM(V26:V28)</f>
        <v>59</v>
      </c>
      <c r="W29" s="49">
        <f>SUM(W26:W28)</f>
        <v>32</v>
      </c>
      <c r="X29" s="50">
        <f>SUM(X26:X28)</f>
        <v>469</v>
      </c>
    </row>
    <row r="30" spans="1:24" ht="14.25" customHeight="1" thickBot="1" x14ac:dyDescent="0.3">
      <c r="A30" s="88"/>
      <c r="B30" s="54" t="s">
        <v>30</v>
      </c>
      <c r="C30" s="18">
        <v>5</v>
      </c>
      <c r="D30" s="16">
        <f t="shared" si="12"/>
        <v>12</v>
      </c>
      <c r="E30" s="16">
        <f t="shared" si="12"/>
        <v>19</v>
      </c>
      <c r="F30" s="16">
        <f t="shared" si="12"/>
        <v>26</v>
      </c>
      <c r="G30" s="19"/>
      <c r="H30" s="18">
        <v>2</v>
      </c>
      <c r="I30" s="16">
        <f>H30+7</f>
        <v>9</v>
      </c>
      <c r="J30" s="16">
        <f t="shared" si="11"/>
        <v>16</v>
      </c>
      <c r="K30" s="16">
        <f t="shared" si="11"/>
        <v>23</v>
      </c>
      <c r="L30" s="17">
        <f t="shared" si="11"/>
        <v>30</v>
      </c>
      <c r="M30" s="21"/>
      <c r="N30" s="16">
        <v>6</v>
      </c>
      <c r="O30" s="16">
        <f t="shared" si="13"/>
        <v>13</v>
      </c>
      <c r="P30" s="16">
        <f t="shared" si="13"/>
        <v>20</v>
      </c>
      <c r="Q30" s="16">
        <f t="shared" si="13"/>
        <v>27</v>
      </c>
      <c r="R30" s="17"/>
      <c r="S30" s="90"/>
      <c r="T30" s="55" t="s">
        <v>52</v>
      </c>
      <c r="U30" s="56">
        <f>U25+U29</f>
        <v>181</v>
      </c>
      <c r="V30" s="56">
        <f>V25+V29</f>
        <v>116</v>
      </c>
      <c r="W30" s="56">
        <f>W25+W29</f>
        <v>65</v>
      </c>
      <c r="X30" s="57">
        <f>X25+X29</f>
        <v>923</v>
      </c>
    </row>
    <row r="31" spans="1:24" ht="14.25" customHeight="1" x14ac:dyDescent="0.2">
      <c r="A31" s="88"/>
      <c r="B31" s="58" t="s">
        <v>32</v>
      </c>
      <c r="C31" s="26">
        <v>6</v>
      </c>
      <c r="D31" s="24">
        <f t="shared" si="12"/>
        <v>13</v>
      </c>
      <c r="E31" s="24">
        <f t="shared" si="12"/>
        <v>20</v>
      </c>
      <c r="F31" s="24">
        <f t="shared" si="12"/>
        <v>27</v>
      </c>
      <c r="G31" s="27"/>
      <c r="H31" s="26">
        <v>3</v>
      </c>
      <c r="I31" s="24">
        <f>H31+7</f>
        <v>10</v>
      </c>
      <c r="J31" s="24">
        <f t="shared" si="11"/>
        <v>17</v>
      </c>
      <c r="K31" s="24">
        <f t="shared" si="11"/>
        <v>24</v>
      </c>
      <c r="L31" s="25">
        <f t="shared" si="11"/>
        <v>31</v>
      </c>
      <c r="M31" s="29"/>
      <c r="N31" s="24">
        <v>7</v>
      </c>
      <c r="O31" s="24">
        <f t="shared" si="13"/>
        <v>14</v>
      </c>
      <c r="P31" s="24">
        <f t="shared" si="13"/>
        <v>21</v>
      </c>
      <c r="Q31" s="24">
        <f t="shared" si="13"/>
        <v>28</v>
      </c>
      <c r="R31" s="25"/>
      <c r="S31" s="90"/>
      <c r="T31" s="40" t="s">
        <v>49</v>
      </c>
      <c r="U31" s="41">
        <v>31</v>
      </c>
      <c r="V31" s="41">
        <v>23</v>
      </c>
      <c r="W31" s="41">
        <f>U31-V31</f>
        <v>8</v>
      </c>
      <c r="X31" s="42">
        <f>V31*8</f>
        <v>184</v>
      </c>
    </row>
    <row r="32" spans="1:24" ht="14.25" customHeight="1" thickBot="1" x14ac:dyDescent="0.25">
      <c r="A32" s="88"/>
      <c r="B32" s="59" t="s">
        <v>33</v>
      </c>
      <c r="C32" s="34">
        <v>7</v>
      </c>
      <c r="D32" s="32">
        <f t="shared" si="12"/>
        <v>14</v>
      </c>
      <c r="E32" s="32">
        <f t="shared" si="12"/>
        <v>21</v>
      </c>
      <c r="F32" s="32">
        <f t="shared" si="12"/>
        <v>28</v>
      </c>
      <c r="G32" s="35"/>
      <c r="H32" s="34">
        <v>4</v>
      </c>
      <c r="I32" s="32">
        <f>H32+7</f>
        <v>11</v>
      </c>
      <c r="J32" s="32">
        <f>I32+7</f>
        <v>18</v>
      </c>
      <c r="K32" s="32">
        <f>J32+7</f>
        <v>25</v>
      </c>
      <c r="L32" s="33"/>
      <c r="M32" s="37">
        <v>1</v>
      </c>
      <c r="N32" s="32">
        <f>M32+7</f>
        <v>8</v>
      </c>
      <c r="O32" s="32">
        <f t="shared" si="13"/>
        <v>15</v>
      </c>
      <c r="P32" s="32">
        <f t="shared" si="13"/>
        <v>22</v>
      </c>
      <c r="Q32" s="32">
        <f t="shared" si="13"/>
        <v>29</v>
      </c>
      <c r="R32" s="33"/>
      <c r="S32" s="90"/>
      <c r="T32" s="20" t="s">
        <v>50</v>
      </c>
      <c r="U32" s="43">
        <v>31</v>
      </c>
      <c r="V32" s="43">
        <v>22</v>
      </c>
      <c r="W32" s="43">
        <f>U32-V32</f>
        <v>9</v>
      </c>
      <c r="X32" s="42">
        <f>V32*8</f>
        <v>176</v>
      </c>
    </row>
    <row r="33" spans="1:24" ht="14.25" customHeight="1" thickBot="1" x14ac:dyDescent="0.25">
      <c r="A33" s="88"/>
      <c r="B33" s="108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90"/>
      <c r="T33" s="45" t="s">
        <v>51</v>
      </c>
      <c r="U33" s="46">
        <v>30</v>
      </c>
      <c r="V33" s="46">
        <v>21</v>
      </c>
      <c r="W33" s="46">
        <f>U33-V33</f>
        <v>9</v>
      </c>
      <c r="X33" s="60">
        <f>V33*8</f>
        <v>168</v>
      </c>
    </row>
    <row r="34" spans="1:24" ht="14.25" customHeight="1" thickBot="1" x14ac:dyDescent="0.3">
      <c r="A34" s="88"/>
      <c r="B34" s="92" t="s">
        <v>53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0"/>
      <c r="T34" s="48" t="s">
        <v>48</v>
      </c>
      <c r="U34" s="49">
        <f>SUM(U31:U33)</f>
        <v>92</v>
      </c>
      <c r="V34" s="49">
        <f>SUM(V31:V33)</f>
        <v>66</v>
      </c>
      <c r="W34" s="49">
        <f>SUM(W31:W33)</f>
        <v>26</v>
      </c>
      <c r="X34" s="50">
        <f>SUM(X31:X33)</f>
        <v>528</v>
      </c>
    </row>
    <row r="35" spans="1:24" ht="14.25" customHeight="1" thickBot="1" x14ac:dyDescent="0.25">
      <c r="A35" s="88"/>
      <c r="B35" s="47" t="s">
        <v>21</v>
      </c>
      <c r="C35" s="97" t="s">
        <v>54</v>
      </c>
      <c r="D35" s="95"/>
      <c r="E35" s="95"/>
      <c r="F35" s="95"/>
      <c r="G35" s="96"/>
      <c r="H35" s="97" t="s">
        <v>55</v>
      </c>
      <c r="I35" s="95"/>
      <c r="J35" s="95"/>
      <c r="K35" s="95"/>
      <c r="L35" s="96"/>
      <c r="M35" s="95" t="s">
        <v>56</v>
      </c>
      <c r="N35" s="95"/>
      <c r="O35" s="95"/>
      <c r="P35" s="95"/>
      <c r="Q35" s="95"/>
      <c r="R35" s="96"/>
      <c r="S35" s="90"/>
      <c r="T35" s="40" t="s">
        <v>54</v>
      </c>
      <c r="U35" s="41">
        <v>31</v>
      </c>
      <c r="V35" s="41">
        <v>23</v>
      </c>
      <c r="W35" s="41">
        <f>U35-V35</f>
        <v>8</v>
      </c>
      <c r="X35" s="42">
        <f>V35*8</f>
        <v>184</v>
      </c>
    </row>
    <row r="36" spans="1:24" ht="14.25" customHeight="1" x14ac:dyDescent="0.2">
      <c r="A36" s="88"/>
      <c r="B36" s="51" t="s">
        <v>25</v>
      </c>
      <c r="C36" s="4"/>
      <c r="D36" s="6">
        <v>7</v>
      </c>
      <c r="E36" s="6">
        <f t="shared" ref="E36:G42" si="14">D36+7</f>
        <v>14</v>
      </c>
      <c r="F36" s="6">
        <f t="shared" si="14"/>
        <v>21</v>
      </c>
      <c r="G36" s="7">
        <f t="shared" si="14"/>
        <v>28</v>
      </c>
      <c r="H36" s="4"/>
      <c r="I36" s="5">
        <v>4</v>
      </c>
      <c r="J36" s="6">
        <f t="shared" ref="J36:L42" si="15">I36+7</f>
        <v>11</v>
      </c>
      <c r="K36" s="6">
        <f t="shared" si="15"/>
        <v>18</v>
      </c>
      <c r="L36" s="7">
        <f t="shared" si="15"/>
        <v>25</v>
      </c>
      <c r="M36" s="4"/>
      <c r="N36" s="6">
        <v>2</v>
      </c>
      <c r="O36" s="6">
        <f>N36+7</f>
        <v>9</v>
      </c>
      <c r="P36" s="6">
        <f>O36+7</f>
        <v>16</v>
      </c>
      <c r="Q36" s="6">
        <f>P36+7</f>
        <v>23</v>
      </c>
      <c r="R36" s="7">
        <f>Q36+7</f>
        <v>30</v>
      </c>
      <c r="S36" s="90"/>
      <c r="T36" s="20" t="s">
        <v>55</v>
      </c>
      <c r="U36" s="43">
        <v>30</v>
      </c>
      <c r="V36" s="43">
        <v>20</v>
      </c>
      <c r="W36" s="43">
        <f>U36-V36</f>
        <v>10</v>
      </c>
      <c r="X36" s="42">
        <f>V36*8</f>
        <v>160</v>
      </c>
    </row>
    <row r="37" spans="1:24" ht="14.25" customHeight="1" thickBot="1" x14ac:dyDescent="0.25">
      <c r="A37" s="88"/>
      <c r="B37" s="54" t="s">
        <v>26</v>
      </c>
      <c r="C37" s="18">
        <v>1</v>
      </c>
      <c r="D37" s="16">
        <f t="shared" ref="D37:D42" si="16">C37+7</f>
        <v>8</v>
      </c>
      <c r="E37" s="16">
        <f t="shared" si="14"/>
        <v>15</v>
      </c>
      <c r="F37" s="16">
        <f t="shared" si="14"/>
        <v>22</v>
      </c>
      <c r="G37" s="17">
        <f t="shared" si="14"/>
        <v>29</v>
      </c>
      <c r="H37" s="18"/>
      <c r="I37" s="16">
        <v>5</v>
      </c>
      <c r="J37" s="16">
        <f t="shared" si="15"/>
        <v>12</v>
      </c>
      <c r="K37" s="16">
        <f t="shared" si="15"/>
        <v>19</v>
      </c>
      <c r="L37" s="17">
        <f t="shared" si="15"/>
        <v>26</v>
      </c>
      <c r="M37" s="18"/>
      <c r="N37" s="16">
        <v>3</v>
      </c>
      <c r="O37" s="16">
        <f t="shared" ref="O37:Q42" si="17">N37+7</f>
        <v>10</v>
      </c>
      <c r="P37" s="16">
        <f t="shared" si="17"/>
        <v>17</v>
      </c>
      <c r="Q37" s="16">
        <f t="shared" si="17"/>
        <v>24</v>
      </c>
      <c r="R37" s="17" t="s">
        <v>57</v>
      </c>
      <c r="S37" s="90"/>
      <c r="T37" s="45" t="s">
        <v>56</v>
      </c>
      <c r="U37" s="46">
        <v>31</v>
      </c>
      <c r="V37" s="46">
        <v>22</v>
      </c>
      <c r="W37" s="46">
        <f>U37-V37</f>
        <v>9</v>
      </c>
      <c r="X37" s="60">
        <f>V37*8-1</f>
        <v>175</v>
      </c>
    </row>
    <row r="38" spans="1:24" ht="14.25" customHeight="1" thickBot="1" x14ac:dyDescent="0.3">
      <c r="A38" s="88"/>
      <c r="B38" s="54" t="s">
        <v>27</v>
      </c>
      <c r="C38" s="18">
        <v>2</v>
      </c>
      <c r="D38" s="16">
        <f t="shared" si="16"/>
        <v>9</v>
      </c>
      <c r="E38" s="16">
        <f t="shared" si="14"/>
        <v>16</v>
      </c>
      <c r="F38" s="16">
        <f t="shared" si="14"/>
        <v>23</v>
      </c>
      <c r="G38" s="17">
        <f t="shared" si="14"/>
        <v>30</v>
      </c>
      <c r="H38" s="18"/>
      <c r="I38" s="16">
        <v>6</v>
      </c>
      <c r="J38" s="16">
        <f t="shared" si="15"/>
        <v>13</v>
      </c>
      <c r="K38" s="16">
        <f t="shared" si="15"/>
        <v>20</v>
      </c>
      <c r="L38" s="17">
        <f t="shared" si="15"/>
        <v>27</v>
      </c>
      <c r="M38" s="18"/>
      <c r="N38" s="16">
        <v>4</v>
      </c>
      <c r="O38" s="16">
        <f t="shared" si="17"/>
        <v>11</v>
      </c>
      <c r="P38" s="16">
        <f t="shared" si="17"/>
        <v>18</v>
      </c>
      <c r="Q38" s="16">
        <f t="shared" si="17"/>
        <v>25</v>
      </c>
      <c r="R38" s="17"/>
      <c r="S38" s="90"/>
      <c r="T38" s="48" t="s">
        <v>53</v>
      </c>
      <c r="U38" s="49">
        <f>SUM(U35:U37)</f>
        <v>92</v>
      </c>
      <c r="V38" s="49">
        <f>SUM(V35:V37)</f>
        <v>65</v>
      </c>
      <c r="W38" s="49">
        <f>SUM(W35:W37)</f>
        <v>27</v>
      </c>
      <c r="X38" s="50">
        <f>SUM(X35:X37)</f>
        <v>519</v>
      </c>
    </row>
    <row r="39" spans="1:24" ht="14.25" customHeight="1" thickBot="1" x14ac:dyDescent="0.3">
      <c r="A39" s="88"/>
      <c r="B39" s="54" t="s">
        <v>28</v>
      </c>
      <c r="C39" s="18">
        <v>3</v>
      </c>
      <c r="D39" s="16">
        <f t="shared" si="16"/>
        <v>10</v>
      </c>
      <c r="E39" s="16">
        <f t="shared" si="14"/>
        <v>17</v>
      </c>
      <c r="F39" s="16">
        <f t="shared" si="14"/>
        <v>24</v>
      </c>
      <c r="G39" s="17">
        <f t="shared" si="14"/>
        <v>31</v>
      </c>
      <c r="H39" s="18"/>
      <c r="I39" s="16">
        <v>7</v>
      </c>
      <c r="J39" s="16">
        <f t="shared" si="15"/>
        <v>14</v>
      </c>
      <c r="K39" s="16">
        <f t="shared" si="15"/>
        <v>21</v>
      </c>
      <c r="L39" s="17">
        <f t="shared" si="15"/>
        <v>28</v>
      </c>
      <c r="M39" s="18"/>
      <c r="N39" s="16">
        <v>5</v>
      </c>
      <c r="O39" s="16">
        <f t="shared" si="17"/>
        <v>12</v>
      </c>
      <c r="P39" s="16">
        <f t="shared" si="17"/>
        <v>19</v>
      </c>
      <c r="Q39" s="16">
        <f t="shared" si="17"/>
        <v>26</v>
      </c>
      <c r="R39" s="17"/>
      <c r="S39" s="90"/>
      <c r="T39" s="55" t="s">
        <v>58</v>
      </c>
      <c r="U39" s="56">
        <f>U34+U38</f>
        <v>184</v>
      </c>
      <c r="V39" s="56">
        <f>V34+V38</f>
        <v>131</v>
      </c>
      <c r="W39" s="56">
        <f>W34+W38</f>
        <v>53</v>
      </c>
      <c r="X39" s="57">
        <f>X34+X38</f>
        <v>1047</v>
      </c>
    </row>
    <row r="40" spans="1:24" ht="14.25" customHeight="1" thickBot="1" x14ac:dyDescent="0.3">
      <c r="A40" s="88"/>
      <c r="B40" s="54" t="s">
        <v>30</v>
      </c>
      <c r="C40" s="18">
        <v>4</v>
      </c>
      <c r="D40" s="16">
        <f t="shared" si="16"/>
        <v>11</v>
      </c>
      <c r="E40" s="16">
        <f t="shared" si="14"/>
        <v>18</v>
      </c>
      <c r="F40" s="16">
        <f t="shared" si="14"/>
        <v>25</v>
      </c>
      <c r="G40" s="17"/>
      <c r="H40" s="18">
        <v>1</v>
      </c>
      <c r="I40" s="16">
        <v>8</v>
      </c>
      <c r="J40" s="16">
        <f t="shared" si="15"/>
        <v>15</v>
      </c>
      <c r="K40" s="16">
        <f t="shared" si="15"/>
        <v>22</v>
      </c>
      <c r="L40" s="17">
        <f>K40+7</f>
        <v>29</v>
      </c>
      <c r="M40" s="18"/>
      <c r="N40" s="16">
        <v>6</v>
      </c>
      <c r="O40" s="16">
        <f t="shared" si="17"/>
        <v>13</v>
      </c>
      <c r="P40" s="16">
        <f t="shared" si="17"/>
        <v>20</v>
      </c>
      <c r="Q40" s="16">
        <f t="shared" si="17"/>
        <v>27</v>
      </c>
      <c r="R40" s="17"/>
      <c r="S40" s="90"/>
      <c r="T40" s="61" t="s">
        <v>59</v>
      </c>
      <c r="U40" s="62">
        <f>U39+U30</f>
        <v>365</v>
      </c>
      <c r="V40" s="62">
        <f>V39+V30</f>
        <v>247</v>
      </c>
      <c r="W40" s="62">
        <f>W39+W30</f>
        <v>118</v>
      </c>
      <c r="X40" s="63">
        <f>X39+X30</f>
        <v>1970</v>
      </c>
    </row>
    <row r="41" spans="1:24" ht="14.25" customHeight="1" x14ac:dyDescent="0.2">
      <c r="A41" s="88"/>
      <c r="B41" s="58" t="s">
        <v>32</v>
      </c>
      <c r="C41" s="26">
        <v>5</v>
      </c>
      <c r="D41" s="24">
        <f t="shared" si="16"/>
        <v>12</v>
      </c>
      <c r="E41" s="24">
        <f t="shared" si="14"/>
        <v>19</v>
      </c>
      <c r="F41" s="24">
        <f t="shared" si="14"/>
        <v>26</v>
      </c>
      <c r="G41" s="25"/>
      <c r="H41" s="26">
        <v>2</v>
      </c>
      <c r="I41" s="24">
        <f>H41+7</f>
        <v>9</v>
      </c>
      <c r="J41" s="24">
        <f t="shared" si="15"/>
        <v>16</v>
      </c>
      <c r="K41" s="24">
        <f t="shared" si="15"/>
        <v>23</v>
      </c>
      <c r="L41" s="25">
        <f>K41+7</f>
        <v>30</v>
      </c>
      <c r="M41" s="26"/>
      <c r="N41" s="24">
        <v>7</v>
      </c>
      <c r="O41" s="24">
        <f t="shared" si="17"/>
        <v>14</v>
      </c>
      <c r="P41" s="24">
        <f t="shared" si="17"/>
        <v>21</v>
      </c>
      <c r="Q41" s="24">
        <f t="shared" si="17"/>
        <v>28</v>
      </c>
      <c r="R41" s="17"/>
      <c r="S41" s="90"/>
      <c r="T41" s="125" t="s">
        <v>60</v>
      </c>
      <c r="U41" s="126"/>
      <c r="V41" s="126"/>
      <c r="W41" s="127"/>
      <c r="X41" s="131">
        <f>ROUND(X40/12,2)</f>
        <v>164.17</v>
      </c>
    </row>
    <row r="42" spans="1:24" ht="14.25" customHeight="1" thickBot="1" x14ac:dyDescent="0.25">
      <c r="A42" s="88"/>
      <c r="B42" s="59" t="s">
        <v>33</v>
      </c>
      <c r="C42" s="34">
        <v>6</v>
      </c>
      <c r="D42" s="32">
        <f t="shared" si="16"/>
        <v>13</v>
      </c>
      <c r="E42" s="32">
        <f t="shared" si="14"/>
        <v>20</v>
      </c>
      <c r="F42" s="32">
        <f t="shared" si="14"/>
        <v>27</v>
      </c>
      <c r="G42" s="33"/>
      <c r="H42" s="34">
        <v>3</v>
      </c>
      <c r="I42" s="32">
        <f>H42+7</f>
        <v>10</v>
      </c>
      <c r="J42" s="32">
        <f t="shared" si="15"/>
        <v>17</v>
      </c>
      <c r="K42" s="32">
        <f t="shared" si="15"/>
        <v>24</v>
      </c>
      <c r="L42" s="33"/>
      <c r="M42" s="34">
        <v>1</v>
      </c>
      <c r="N42" s="32">
        <f>M42+7</f>
        <v>8</v>
      </c>
      <c r="O42" s="32">
        <f t="shared" si="17"/>
        <v>15</v>
      </c>
      <c r="P42" s="32">
        <f t="shared" si="17"/>
        <v>22</v>
      </c>
      <c r="Q42" s="32">
        <f t="shared" si="17"/>
        <v>29</v>
      </c>
      <c r="R42" s="64"/>
      <c r="S42" s="90"/>
      <c r="T42" s="128"/>
      <c r="U42" s="129"/>
      <c r="V42" s="129"/>
      <c r="W42" s="130"/>
      <c r="X42" s="132"/>
    </row>
    <row r="43" spans="1:24" s="65" customFormat="1" ht="13.5" customHeight="1" x14ac:dyDescent="0.2">
      <c r="A43" s="88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3"/>
      <c r="X43" s="133"/>
    </row>
    <row r="44" spans="1:24" ht="13.5" customHeight="1" x14ac:dyDescent="0.2">
      <c r="A44" s="88"/>
      <c r="B44" s="121" t="s">
        <v>61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</row>
    <row r="45" spans="1:24" ht="13.5" customHeight="1" x14ac:dyDescent="0.25">
      <c r="A45" s="88"/>
      <c r="B45" s="66" t="s">
        <v>62</v>
      </c>
      <c r="C45" s="67" t="s">
        <v>63</v>
      </c>
      <c r="D45" s="121" t="s">
        <v>64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</row>
    <row r="46" spans="1:24" ht="13.5" customHeight="1" x14ac:dyDescent="0.25">
      <c r="A46" s="88"/>
      <c r="B46" s="66" t="s">
        <v>65</v>
      </c>
      <c r="C46" s="67" t="s">
        <v>63</v>
      </c>
      <c r="D46" s="121" t="s">
        <v>66</v>
      </c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</row>
    <row r="47" spans="1:24" ht="13.5" customHeight="1" x14ac:dyDescent="0.25">
      <c r="A47" s="88"/>
      <c r="B47" s="66" t="s">
        <v>67</v>
      </c>
      <c r="C47" s="67" t="s">
        <v>63</v>
      </c>
      <c r="D47" s="121" t="s">
        <v>68</v>
      </c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</row>
    <row r="48" spans="1:24" ht="13.5" customHeight="1" x14ac:dyDescent="0.25">
      <c r="A48" s="88"/>
      <c r="B48" s="66" t="s">
        <v>69</v>
      </c>
      <c r="C48" s="67" t="s">
        <v>63</v>
      </c>
      <c r="D48" s="121" t="s">
        <v>70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</row>
    <row r="49" spans="1:24" ht="13.5" customHeight="1" x14ac:dyDescent="0.25">
      <c r="A49" s="88"/>
      <c r="B49" s="66" t="s">
        <v>71</v>
      </c>
      <c r="C49" s="67" t="s">
        <v>63</v>
      </c>
      <c r="D49" s="121" t="s">
        <v>72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</row>
    <row r="50" spans="1:24" ht="13.5" customHeight="1" x14ac:dyDescent="0.25">
      <c r="A50" s="88"/>
      <c r="B50" s="66" t="s">
        <v>73</v>
      </c>
      <c r="C50" s="67" t="s">
        <v>63</v>
      </c>
      <c r="D50" s="121" t="s">
        <v>74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</row>
    <row r="51" spans="1:24" ht="13.5" customHeight="1" x14ac:dyDescent="0.25">
      <c r="A51" s="88"/>
      <c r="B51" s="66" t="s">
        <v>75</v>
      </c>
      <c r="C51" s="67" t="s">
        <v>63</v>
      </c>
      <c r="D51" s="121" t="s">
        <v>76</v>
      </c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</row>
    <row r="52" spans="1:24" ht="13.5" customHeight="1" x14ac:dyDescent="0.25">
      <c r="A52" s="88"/>
      <c r="B52" s="66" t="s">
        <v>77</v>
      </c>
      <c r="C52" s="67" t="s">
        <v>63</v>
      </c>
      <c r="D52" s="121" t="s">
        <v>78</v>
      </c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</row>
    <row r="53" spans="1:24" ht="17.25" customHeight="1" x14ac:dyDescent="0.25">
      <c r="A53" s="88"/>
      <c r="B53" s="134" t="str">
        <f>"Норма рабочего времени на 2013 год при 40-часовой рабочей неделе - "&amp;X40&amp;" часов."</f>
        <v>Норма рабочего времени на 2013 год при 40-часовой рабочей неделе - 1970 часов.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</row>
    <row r="54" spans="1:24" ht="17.25" customHeight="1" x14ac:dyDescent="0.25">
      <c r="A54" s="88"/>
      <c r="B54" s="134" t="str">
        <f>"Среднемесячное количество рабочих часов в 2013 году - "&amp;X41&amp;" часа."</f>
        <v>Среднемесячное количество рабочих часов в 2013 году - 164,17 часа.</v>
      </c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</row>
    <row r="55" spans="1:24" ht="13.5" customHeight="1" x14ac:dyDescent="0.2">
      <c r="A55" s="88"/>
      <c r="B55" s="135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</row>
    <row r="56" spans="1:24" ht="13.5" customHeight="1" x14ac:dyDescent="0.2"/>
    <row r="57" spans="1:24" ht="13.5" customHeight="1" x14ac:dyDescent="0.2"/>
    <row r="58" spans="1:24" ht="13.5" customHeight="1" x14ac:dyDescent="0.2"/>
    <row r="59" spans="1:24" ht="13.5" customHeight="1" x14ac:dyDescent="0.2"/>
    <row r="60" spans="1:24" ht="13.5" customHeight="1" x14ac:dyDescent="0.2"/>
    <row r="61" spans="1:24" ht="13.5" customHeight="1" x14ac:dyDescent="0.2"/>
    <row r="62" spans="1:24" ht="13.5" customHeight="1" x14ac:dyDescent="0.2"/>
    <row r="63" spans="1:24" ht="13.5" customHeight="1" x14ac:dyDescent="0.2"/>
    <row r="64" spans="1:2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</sheetData>
  <mergeCells count="62">
    <mergeCell ref="B53:X53"/>
    <mergeCell ref="B54:X54"/>
    <mergeCell ref="B55:X55"/>
    <mergeCell ref="D47:X47"/>
    <mergeCell ref="D48:X48"/>
    <mergeCell ref="D49:X49"/>
    <mergeCell ref="D50:X50"/>
    <mergeCell ref="D51:X51"/>
    <mergeCell ref="D52:X52"/>
    <mergeCell ref="D46:X46"/>
    <mergeCell ref="C25:G25"/>
    <mergeCell ref="H25:L25"/>
    <mergeCell ref="M25:R25"/>
    <mergeCell ref="B33:R33"/>
    <mergeCell ref="B34:R34"/>
    <mergeCell ref="C35:G35"/>
    <mergeCell ref="H35:L35"/>
    <mergeCell ref="M35:R35"/>
    <mergeCell ref="T41:W42"/>
    <mergeCell ref="X41:X42"/>
    <mergeCell ref="B43:X43"/>
    <mergeCell ref="B44:X44"/>
    <mergeCell ref="D45:X45"/>
    <mergeCell ref="B24:R24"/>
    <mergeCell ref="B16:C16"/>
    <mergeCell ref="B17:C17"/>
    <mergeCell ref="B18:C18"/>
    <mergeCell ref="T18:X18"/>
    <mergeCell ref="B19:C19"/>
    <mergeCell ref="T19:T21"/>
    <mergeCell ref="U19:W19"/>
    <mergeCell ref="X19:X21"/>
    <mergeCell ref="B20:C20"/>
    <mergeCell ref="U20:U21"/>
    <mergeCell ref="V20:V21"/>
    <mergeCell ref="W20:W21"/>
    <mergeCell ref="B21:C21"/>
    <mergeCell ref="B22:C22"/>
    <mergeCell ref="B23:R23"/>
    <mergeCell ref="B12:C12"/>
    <mergeCell ref="B13:R13"/>
    <mergeCell ref="B14:R14"/>
    <mergeCell ref="B15:C15"/>
    <mergeCell ref="D15:H15"/>
    <mergeCell ref="I15:M15"/>
    <mergeCell ref="N15:R15"/>
    <mergeCell ref="B11:C11"/>
    <mergeCell ref="A1:A55"/>
    <mergeCell ref="B1:R1"/>
    <mergeCell ref="S1:S42"/>
    <mergeCell ref="B2:R2"/>
    <mergeCell ref="B3:R3"/>
    <mergeCell ref="B4:R4"/>
    <mergeCell ref="B5:C5"/>
    <mergeCell ref="D5:H5"/>
    <mergeCell ref="I5:M5"/>
    <mergeCell ref="N5:R5"/>
    <mergeCell ref="B6:C6"/>
    <mergeCell ref="B7:C7"/>
    <mergeCell ref="B8:C8"/>
    <mergeCell ref="B9:C9"/>
    <mergeCell ref="B10:C10"/>
  </mergeCells>
  <hyperlinks>
    <hyperlink ref="O19" r:id="rId1" display="http://variant52.ru/kalendar/proizvodstvennui-kalendar-2013.htm"/>
  </hyperlinks>
  <pageMargins left="0.87" right="0.33" top="0.52" bottom="0.53" header="0.5" footer="0.5"/>
  <pageSetup paperSize="9" scale="84" orientation="portrait" verticalDpi="254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IV кв. </vt:lpstr>
      <vt:lpstr>Лист1</vt:lpstr>
      <vt:lpstr>Календарь</vt:lpstr>
      <vt:lpstr>'IV кв. '!Область_печати</vt:lpstr>
      <vt:lpstr>Календарь!Область_печати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2013-09-13T15:20:35Z</dcterms:modified>
</cp:coreProperties>
</file>