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25" windowWidth="15480" windowHeight="11460" tabRatio="674"/>
  </bookViews>
  <sheets>
    <sheet name="Данные" sheetId="3" r:id="rId1"/>
  </sheets>
  <definedNames>
    <definedName name="_xlnm.Print_Area" localSheetId="0">Данные!$A$2:$BJ$36</definedName>
  </definedNames>
  <calcPr calcId="145621"/>
</workbook>
</file>

<file path=xl/calcChain.xml><?xml version="1.0" encoding="utf-8"?>
<calcChain xmlns="http://schemas.openxmlformats.org/spreadsheetml/2006/main">
  <c r="AR28" i="3" l="1"/>
  <c r="AR26" i="3"/>
  <c r="AR24" i="3"/>
  <c r="AR22" i="3"/>
  <c r="AR20" i="3"/>
  <c r="AR18" i="3"/>
  <c r="AR16" i="3"/>
  <c r="AR14" i="3"/>
  <c r="AP14" i="3"/>
  <c r="AN14" i="3"/>
  <c r="AO14" i="3"/>
  <c r="AQ14" i="3"/>
  <c r="AP16" i="3"/>
  <c r="AS14" i="3"/>
  <c r="BD28" i="3"/>
  <c r="BC28" i="3"/>
  <c r="BB28" i="3"/>
  <c r="BA28" i="3"/>
  <c r="AZ28" i="3"/>
  <c r="AY28" i="3"/>
  <c r="AX28" i="3"/>
  <c r="AW28" i="3"/>
  <c r="AV28" i="3"/>
  <c r="AS28" i="3"/>
  <c r="AQ28" i="3"/>
  <c r="AP28" i="3"/>
  <c r="AO28" i="3"/>
  <c r="AN28" i="3"/>
  <c r="AT28" i="3"/>
  <c r="AL28" i="3"/>
  <c r="BD26" i="3"/>
  <c r="BC26" i="3"/>
  <c r="BB26" i="3"/>
  <c r="BA26" i="3"/>
  <c r="AZ26" i="3"/>
  <c r="AY26" i="3"/>
  <c r="AX26" i="3"/>
  <c r="AW26" i="3"/>
  <c r="AV26" i="3"/>
  <c r="AS26" i="3"/>
  <c r="AQ26" i="3"/>
  <c r="AP26" i="3"/>
  <c r="AO26" i="3"/>
  <c r="AN26" i="3"/>
  <c r="AT26" i="3"/>
  <c r="AM26" i="3"/>
  <c r="BE26" i="3"/>
  <c r="AL26" i="3"/>
  <c r="BD24" i="3"/>
  <c r="BC24" i="3"/>
  <c r="BB24" i="3"/>
  <c r="BA24" i="3"/>
  <c r="AZ24" i="3"/>
  <c r="AY24" i="3"/>
  <c r="AX24" i="3"/>
  <c r="AW24" i="3"/>
  <c r="AV24" i="3"/>
  <c r="AS24" i="3"/>
  <c r="AQ24" i="3"/>
  <c r="AP24" i="3"/>
  <c r="AO24" i="3"/>
  <c r="AN24" i="3"/>
  <c r="AT24" i="3"/>
  <c r="AL24" i="3"/>
  <c r="BD22" i="3"/>
  <c r="BC22" i="3"/>
  <c r="BB22" i="3"/>
  <c r="BA22" i="3"/>
  <c r="AZ22" i="3"/>
  <c r="AY22" i="3"/>
  <c r="AX22" i="3"/>
  <c r="AW22" i="3"/>
  <c r="AV22" i="3"/>
  <c r="AU22" i="3"/>
  <c r="AS22" i="3"/>
  <c r="AQ22" i="3"/>
  <c r="AP22" i="3"/>
  <c r="AO22" i="3"/>
  <c r="AN22" i="3"/>
  <c r="AM22" i="3"/>
  <c r="BE22" i="3"/>
  <c r="AL22" i="3"/>
  <c r="BD20" i="3"/>
  <c r="BC20" i="3"/>
  <c r="BB20" i="3"/>
  <c r="BA20" i="3"/>
  <c r="AZ20" i="3"/>
  <c r="AY20" i="3"/>
  <c r="AX20" i="3"/>
  <c r="AW20" i="3"/>
  <c r="AV20" i="3"/>
  <c r="AU20" i="3"/>
  <c r="AS20" i="3"/>
  <c r="AQ20" i="3"/>
  <c r="AP20" i="3"/>
  <c r="AO20" i="3"/>
  <c r="AN20" i="3"/>
  <c r="AT20" i="3"/>
  <c r="AL20" i="3"/>
  <c r="BD18" i="3"/>
  <c r="BC18" i="3"/>
  <c r="BB18" i="3"/>
  <c r="BA18" i="3"/>
  <c r="AZ18" i="3"/>
  <c r="AY18" i="3"/>
  <c r="AX18" i="3"/>
  <c r="AW18" i="3"/>
  <c r="AU18" i="3"/>
  <c r="AV18" i="3"/>
  <c r="AS18" i="3"/>
  <c r="AQ18" i="3"/>
  <c r="AP18" i="3"/>
  <c r="AO18" i="3"/>
  <c r="AN18" i="3"/>
  <c r="AM18" i="3"/>
  <c r="AL18" i="3"/>
  <c r="BD16" i="3"/>
  <c r="BD30" i="3"/>
  <c r="BC16" i="3"/>
  <c r="BB16" i="3"/>
  <c r="BA16" i="3"/>
  <c r="AZ16" i="3"/>
  <c r="AY16" i="3"/>
  <c r="AX16" i="3"/>
  <c r="AW16" i="3"/>
  <c r="AU16" i="3"/>
  <c r="AV16" i="3"/>
  <c r="AS16" i="3"/>
  <c r="AQ16" i="3"/>
  <c r="AQ30" i="3"/>
  <c r="AO16" i="3"/>
  <c r="AN16" i="3"/>
  <c r="AN30" i="3"/>
  <c r="AM16" i="3"/>
  <c r="BE16" i="3"/>
  <c r="AL16" i="3"/>
  <c r="BD14" i="3"/>
  <c r="BC14" i="3"/>
  <c r="BB14" i="3"/>
  <c r="BB30" i="3"/>
  <c r="BA14" i="3"/>
  <c r="AZ14" i="3"/>
  <c r="AZ30" i="3"/>
  <c r="AY14" i="3"/>
  <c r="AX14" i="3"/>
  <c r="AX30" i="3"/>
  <c r="AW14" i="3"/>
  <c r="AW30" i="3"/>
  <c r="AV14" i="3"/>
  <c r="AT14" i="3"/>
  <c r="AM14" i="3"/>
  <c r="BE14" i="3"/>
  <c r="AL14" i="3"/>
  <c r="AW6" i="3"/>
  <c r="R7" i="3"/>
  <c r="BJ30" i="3"/>
  <c r="BG30" i="3"/>
  <c r="BF30" i="3"/>
  <c r="BH30" i="3"/>
  <c r="BI30" i="3"/>
  <c r="AU28" i="3"/>
  <c r="AU26" i="3"/>
  <c r="AP30" i="3"/>
  <c r="AY30" i="3"/>
  <c r="AV30" i="3"/>
  <c r="AU24" i="3"/>
  <c r="AT22" i="3"/>
  <c r="AS30" i="3"/>
  <c r="BC30" i="3"/>
  <c r="BA30" i="3"/>
  <c r="AO30" i="3"/>
  <c r="AL30" i="3"/>
  <c r="BE18" i="3"/>
  <c r="BE30" i="3"/>
  <c r="AU14" i="3"/>
  <c r="AU30" i="3"/>
  <c r="AT18" i="3"/>
  <c r="AT16" i="3"/>
  <c r="AT30" i="3"/>
  <c r="AM20" i="3"/>
  <c r="BE20" i="3"/>
  <c r="AM28" i="3"/>
  <c r="BE28" i="3"/>
  <c r="AM24" i="3"/>
  <c r="BE24" i="3"/>
  <c r="AM30" i="3"/>
</calcChain>
</file>

<file path=xl/sharedStrings.xml><?xml version="1.0" encoding="utf-8"?>
<sst xmlns="http://schemas.openxmlformats.org/spreadsheetml/2006/main" count="240" uniqueCount="98">
  <si>
    <t>X</t>
  </si>
  <si>
    <t>по</t>
  </si>
  <si>
    <t>ТАБЕЛЬ</t>
  </si>
  <si>
    <t>Р</t>
  </si>
  <si>
    <t>Х</t>
  </si>
  <si>
    <t>№ п/п</t>
  </si>
  <si>
    <t>Табельний номер</t>
  </si>
  <si>
    <t>4</t>
  </si>
  <si>
    <t>Керівник структурного підрозділу</t>
  </si>
  <si>
    <t>Представник кадрової служби</t>
  </si>
  <si>
    <t>посада</t>
  </si>
  <si>
    <t>особистий підпис</t>
  </si>
  <si>
    <t>розшифровка підпису</t>
  </si>
  <si>
    <t>А</t>
  </si>
  <si>
    <t>Б</t>
  </si>
  <si>
    <t>101</t>
  </si>
  <si>
    <t>102</t>
  </si>
  <si>
    <t>103</t>
  </si>
  <si>
    <t>108</t>
  </si>
  <si>
    <t>109</t>
  </si>
  <si>
    <t>Ч</t>
  </si>
  <si>
    <t>Е</t>
  </si>
  <si>
    <t>е</t>
  </si>
  <si>
    <t>Дни по норме</t>
  </si>
  <si>
    <t>название структурного подразделения</t>
  </si>
  <si>
    <t>Отчетный период</t>
  </si>
  <si>
    <t>Ночные</t>
  </si>
  <si>
    <t>Вечерние</t>
  </si>
  <si>
    <t>Переработка</t>
  </si>
  <si>
    <t>Сверхурочные</t>
  </si>
  <si>
    <t>7</t>
  </si>
  <si>
    <t>8</t>
  </si>
  <si>
    <t>учета использования рабочего времени за</t>
  </si>
  <si>
    <t>года</t>
  </si>
  <si>
    <t>Плановые показатели:</t>
  </si>
  <si>
    <t>Рабочих дней:</t>
  </si>
  <si>
    <t>Рабочих часов:</t>
  </si>
  <si>
    <t>Профессия,
должность</t>
  </si>
  <si>
    <t>Фамилия, и., о.</t>
  </si>
  <si>
    <t>2</t>
  </si>
  <si>
    <t>3</t>
  </si>
  <si>
    <t>5</t>
  </si>
  <si>
    <t>6</t>
  </si>
  <si>
    <t>9</t>
  </si>
  <si>
    <t>10</t>
  </si>
  <si>
    <t>Разряд</t>
  </si>
  <si>
    <t>3333</t>
  </si>
  <si>
    <t>Всего</t>
  </si>
  <si>
    <t>Отметки о явках и неявках на работу по числам месяца (часов)</t>
  </si>
  <si>
    <t>Отработано за месяц</t>
  </si>
  <si>
    <t>часов</t>
  </si>
  <si>
    <t>из них</t>
  </si>
  <si>
    <t>всего</t>
  </si>
  <si>
    <t>Всего неявок</t>
  </si>
  <si>
    <t>с</t>
  </si>
  <si>
    <t>Начальник ОТиЗ</t>
  </si>
  <si>
    <t>УТВЕРЖДАЮ:</t>
  </si>
  <si>
    <t>Дни неявок</t>
  </si>
  <si>
    <t>Очередной отпуск</t>
  </si>
  <si>
    <t>Больничные</t>
  </si>
  <si>
    <t>Бесплатный отпуск (А)</t>
  </si>
  <si>
    <t>Отпуск родовой</t>
  </si>
  <si>
    <t>Учеьный отпуск</t>
  </si>
  <si>
    <t>Отпуск женский</t>
  </si>
  <si>
    <t>Выходные дни</t>
  </si>
  <si>
    <t>Отпуск ЧАЭС</t>
  </si>
  <si>
    <t>Прогул</t>
  </si>
  <si>
    <t>Командировка</t>
  </si>
  <si>
    <t>Доплаты</t>
  </si>
  <si>
    <t>бригадирские</t>
  </si>
  <si>
    <t>за вредность</t>
  </si>
  <si>
    <t>профмастерство</t>
  </si>
  <si>
    <t>классность</t>
  </si>
  <si>
    <t>11</t>
  </si>
  <si>
    <t>12</t>
  </si>
  <si>
    <t>График работы 8/12</t>
  </si>
  <si>
    <t>Обозначения в табеле:</t>
  </si>
  <si>
    <t>Выходные и праздничные дни</t>
  </si>
  <si>
    <t>Г</t>
  </si>
  <si>
    <t>Неявки разрешенные законом (выполнение государственных обязанностей)</t>
  </si>
  <si>
    <t>К</t>
  </si>
  <si>
    <t>Командировки служебные</t>
  </si>
  <si>
    <t>От</t>
  </si>
  <si>
    <t>Очередные и дополнительные отпуска</t>
  </si>
  <si>
    <t>Нетрудоспособность (болезни, карантин и т.п.)</t>
  </si>
  <si>
    <t>Отпуск в связи с родами</t>
  </si>
  <si>
    <t>Прогулы</t>
  </si>
  <si>
    <t>Ас</t>
  </si>
  <si>
    <t>Неявки по семейным обстоятельствам</t>
  </si>
  <si>
    <t>Неявки с разрешения администрации (Бесплатный отпуск)</t>
  </si>
  <si>
    <t>Ор</t>
  </si>
  <si>
    <t>У</t>
  </si>
  <si>
    <t>Пр</t>
  </si>
  <si>
    <t>Ож</t>
  </si>
  <si>
    <t>Учебный отпуск</t>
  </si>
  <si>
    <t>Праздничные</t>
  </si>
  <si>
    <t>Работы в выходной</t>
  </si>
  <si>
    <t>дни явок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</si>
</sst>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93" formatCode="dd\.mm\.yy;@"/>
    <numFmt numFmtId="204" formatCode="[$-419]mmmm\ yyyy;@"/>
  </numFmts>
  <fonts count="12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0"/>
      <name val="Arial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2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textRotation="90" wrapText="1"/>
    </xf>
    <xf numFmtId="0" fontId="3" fillId="0" borderId="0" xfId="0" applyFont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0" xfId="0" applyFont="1" applyAlignme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49" fontId="3" fillId="0" borderId="0" xfId="0" applyNumberFormat="1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1" applyFont="1" applyFill="1" applyAlignment="1"/>
    <xf numFmtId="0" fontId="1" fillId="0" borderId="0" xfId="1" applyFont="1" applyFill="1" applyAlignment="1">
      <alignment horizontal="centerContinuous"/>
    </xf>
    <xf numFmtId="0" fontId="3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6" fillId="0" borderId="2" xfId="0" applyFont="1" applyBorder="1" applyAlignment="1">
      <alignment vertical="center" textRotation="90" wrapText="1"/>
    </xf>
    <xf numFmtId="0" fontId="6" fillId="0" borderId="2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textRotation="255" wrapText="1"/>
    </xf>
    <xf numFmtId="0" fontId="3" fillId="0" borderId="9" xfId="0" applyNumberFormat="1" applyFont="1" applyBorder="1" applyAlignment="1">
      <alignment horizontal="center" vertical="center" wrapText="1" shrinkToFit="1"/>
    </xf>
    <xf numFmtId="0" fontId="3" fillId="0" borderId="10" xfId="0" applyNumberFormat="1" applyFont="1" applyBorder="1" applyAlignment="1">
      <alignment horizontal="center" vertical="center" wrapText="1" shrinkToFit="1"/>
    </xf>
    <xf numFmtId="0" fontId="6" fillId="0" borderId="10" xfId="0" applyNumberFormat="1" applyFont="1" applyBorder="1" applyAlignment="1">
      <alignment horizontal="center" vertical="center" wrapText="1" shrinkToFit="1"/>
    </xf>
    <xf numFmtId="0" fontId="3" fillId="0" borderId="11" xfId="0" applyNumberFormat="1" applyFont="1" applyBorder="1" applyAlignment="1">
      <alignment horizontal="center" vertical="center" wrapText="1" shrinkToFit="1"/>
    </xf>
    <xf numFmtId="0" fontId="3" fillId="0" borderId="12" xfId="0" applyNumberFormat="1" applyFont="1" applyBorder="1" applyAlignment="1">
      <alignment horizontal="center" vertical="center" wrapText="1" shrinkToFit="1"/>
    </xf>
    <xf numFmtId="0" fontId="3" fillId="0" borderId="13" xfId="0" applyNumberFormat="1" applyFont="1" applyBorder="1" applyAlignment="1">
      <alignment horizontal="center" vertical="center" wrapText="1" shrinkToFit="1"/>
    </xf>
    <xf numFmtId="0" fontId="6" fillId="0" borderId="13" xfId="0" applyNumberFormat="1" applyFont="1" applyBorder="1" applyAlignment="1">
      <alignment horizontal="center" vertical="center" wrapText="1" shrinkToFit="1"/>
    </xf>
    <xf numFmtId="0" fontId="3" fillId="0" borderId="14" xfId="0" applyNumberFormat="1" applyFont="1" applyBorder="1" applyAlignment="1">
      <alignment horizontal="center" vertical="center" wrapText="1" shrinkToFit="1"/>
    </xf>
    <xf numFmtId="0" fontId="3" fillId="0" borderId="15" xfId="0" applyNumberFormat="1" applyFont="1" applyBorder="1" applyAlignment="1">
      <alignment horizontal="center" vertical="center" wrapText="1" shrinkToFit="1"/>
    </xf>
    <xf numFmtId="0" fontId="3" fillId="0" borderId="16" xfId="0" applyNumberFormat="1" applyFont="1" applyBorder="1" applyAlignment="1">
      <alignment horizontal="center" vertical="center" wrapText="1" shrinkToFit="1"/>
    </xf>
    <xf numFmtId="0" fontId="3" fillId="0" borderId="6" xfId="0" applyNumberFormat="1" applyFont="1" applyBorder="1" applyAlignment="1">
      <alignment horizontal="center" vertical="center" wrapText="1" shrinkToFit="1"/>
    </xf>
    <xf numFmtId="0" fontId="6" fillId="0" borderId="6" xfId="0" applyNumberFormat="1" applyFont="1" applyBorder="1" applyAlignment="1">
      <alignment horizontal="center" vertical="center" wrapText="1" shrinkToFit="1"/>
    </xf>
    <xf numFmtId="0" fontId="3" fillId="0" borderId="17" xfId="0" applyNumberFormat="1" applyFont="1" applyBorder="1" applyAlignment="1">
      <alignment horizontal="center" vertical="center" wrapText="1" shrinkToFit="1"/>
    </xf>
    <xf numFmtId="0" fontId="3" fillId="0" borderId="18" xfId="0" applyNumberFormat="1" applyFont="1" applyBorder="1" applyAlignment="1">
      <alignment horizontal="center" vertical="center" wrapText="1" shrinkToFit="1"/>
    </xf>
    <xf numFmtId="0" fontId="3" fillId="0" borderId="19" xfId="0" applyNumberFormat="1" applyFont="1" applyBorder="1" applyAlignment="1">
      <alignment horizontal="center" vertical="center" wrapText="1" shrinkToFit="1"/>
    </xf>
    <xf numFmtId="0" fontId="3" fillId="0" borderId="20" xfId="0" applyNumberFormat="1" applyFont="1" applyBorder="1" applyAlignment="1">
      <alignment horizontal="center" vertical="center" wrapText="1" shrinkToFit="1"/>
    </xf>
    <xf numFmtId="0" fontId="3" fillId="0" borderId="21" xfId="0" applyNumberFormat="1" applyFont="1" applyBorder="1" applyAlignment="1">
      <alignment horizontal="center" vertical="center" wrapText="1" shrinkToFit="1"/>
    </xf>
    <xf numFmtId="0" fontId="6" fillId="0" borderId="21" xfId="0" applyNumberFormat="1" applyFont="1" applyBorder="1" applyAlignment="1">
      <alignment horizontal="center" vertical="center" wrapText="1" shrinkToFit="1"/>
    </xf>
    <xf numFmtId="0" fontId="3" fillId="0" borderId="22" xfId="0" applyNumberFormat="1" applyFont="1" applyBorder="1" applyAlignment="1">
      <alignment horizontal="center" vertical="center" wrapText="1" shrinkToFit="1"/>
    </xf>
    <xf numFmtId="0" fontId="3" fillId="0" borderId="23" xfId="0" applyNumberFormat="1" applyFont="1" applyBorder="1" applyAlignment="1">
      <alignment horizontal="center" vertical="center" wrapText="1" shrinkToFit="1"/>
    </xf>
    <xf numFmtId="0" fontId="3" fillId="0" borderId="24" xfId="0" applyNumberFormat="1" applyFont="1" applyBorder="1" applyAlignment="1">
      <alignment horizontal="center" vertical="center" wrapText="1" shrinkToFit="1"/>
    </xf>
    <xf numFmtId="0" fontId="3" fillId="0" borderId="25" xfId="0" applyNumberFormat="1" applyFont="1" applyBorder="1" applyAlignment="1">
      <alignment horizontal="center" vertical="center" wrapText="1" shrinkToFit="1"/>
    </xf>
    <xf numFmtId="0" fontId="3" fillId="0" borderId="26" xfId="0" applyNumberFormat="1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Border="1" applyAlignment="1">
      <alignment vertical="center" wrapText="1"/>
    </xf>
    <xf numFmtId="49" fontId="6" fillId="0" borderId="27" xfId="0" applyNumberFormat="1" applyFont="1" applyBorder="1" applyAlignment="1">
      <alignment horizontal="center" vertical="center" wrapText="1"/>
    </xf>
    <xf numFmtId="49" fontId="6" fillId="0" borderId="28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8" xfId="1" applyFont="1" applyFill="1" applyBorder="1" applyAlignment="1">
      <alignment horizontal="center"/>
    </xf>
    <xf numFmtId="0" fontId="6" fillId="0" borderId="29" xfId="0" applyNumberFormat="1" applyFont="1" applyBorder="1" applyAlignment="1">
      <alignment horizontal="center" vertical="center" wrapText="1"/>
    </xf>
    <xf numFmtId="0" fontId="6" fillId="0" borderId="24" xfId="0" applyNumberFormat="1" applyFont="1" applyBorder="1" applyAlignment="1">
      <alignment horizontal="center" vertical="center" wrapText="1"/>
    </xf>
    <xf numFmtId="0" fontId="6" fillId="0" borderId="30" xfId="0" applyNumberFormat="1" applyFont="1" applyBorder="1" applyAlignment="1">
      <alignment horizontal="center" vertical="center" wrapText="1"/>
    </xf>
    <xf numFmtId="0" fontId="11" fillId="0" borderId="0" xfId="1" applyFont="1" applyFill="1" applyAlignment="1">
      <alignment horizont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3" fillId="2" borderId="9" xfId="0" applyNumberFormat="1" applyFont="1" applyFill="1" applyBorder="1" applyAlignment="1">
      <alignment horizontal="center" vertical="center" wrapText="1" shrinkToFit="1"/>
    </xf>
    <xf numFmtId="0" fontId="3" fillId="2" borderId="10" xfId="0" applyNumberFormat="1" applyFont="1" applyFill="1" applyBorder="1" applyAlignment="1">
      <alignment horizontal="center" vertical="center" wrapText="1" shrinkToFit="1"/>
    </xf>
    <xf numFmtId="0" fontId="6" fillId="2" borderId="10" xfId="0" applyNumberFormat="1" applyFont="1" applyFill="1" applyBorder="1" applyAlignment="1">
      <alignment horizontal="center" vertical="center" wrapText="1" shrinkToFit="1"/>
    </xf>
    <xf numFmtId="0" fontId="3" fillId="2" borderId="11" xfId="0" applyNumberFormat="1" applyFont="1" applyFill="1" applyBorder="1" applyAlignment="1">
      <alignment horizontal="center" vertical="center" wrapText="1" shrinkToFit="1"/>
    </xf>
    <xf numFmtId="0" fontId="1" fillId="2" borderId="0" xfId="0" applyFont="1" applyFill="1" applyAlignment="1">
      <alignment horizontal="center" vertical="center" wrapText="1"/>
    </xf>
    <xf numFmtId="0" fontId="3" fillId="2" borderId="12" xfId="0" applyNumberFormat="1" applyFont="1" applyFill="1" applyBorder="1" applyAlignment="1">
      <alignment horizontal="center" vertical="center" wrapText="1" shrinkToFit="1"/>
    </xf>
    <xf numFmtId="0" fontId="3" fillId="2" borderId="13" xfId="0" applyNumberFormat="1" applyFont="1" applyFill="1" applyBorder="1" applyAlignment="1">
      <alignment horizontal="center" vertical="center" wrapText="1" shrinkToFit="1"/>
    </xf>
    <xf numFmtId="0" fontId="6" fillId="2" borderId="13" xfId="0" applyNumberFormat="1" applyFont="1" applyFill="1" applyBorder="1" applyAlignment="1">
      <alignment horizontal="center" vertical="center" wrapText="1" shrinkToFit="1"/>
    </xf>
    <xf numFmtId="0" fontId="3" fillId="2" borderId="14" xfId="0" applyNumberFormat="1" applyFont="1" applyFill="1" applyBorder="1" applyAlignment="1">
      <alignment horizontal="center" vertical="center" wrapText="1" shrinkToFit="1"/>
    </xf>
    <xf numFmtId="0" fontId="3" fillId="2" borderId="31" xfId="0" applyNumberFormat="1" applyFont="1" applyFill="1" applyBorder="1" applyAlignment="1">
      <alignment horizontal="center" vertical="center" wrapText="1" shrinkToFit="1"/>
    </xf>
    <xf numFmtId="0" fontId="3" fillId="2" borderId="6" xfId="0" applyNumberFormat="1" applyFont="1" applyFill="1" applyBorder="1" applyAlignment="1">
      <alignment horizontal="center" vertical="center" wrapText="1" shrinkToFit="1"/>
    </xf>
    <xf numFmtId="0" fontId="6" fillId="2" borderId="6" xfId="0" applyNumberFormat="1" applyFont="1" applyFill="1" applyBorder="1" applyAlignment="1">
      <alignment horizontal="center" vertical="center" wrapText="1" shrinkToFit="1"/>
    </xf>
    <xf numFmtId="0" fontId="3" fillId="2" borderId="32" xfId="0" applyNumberFormat="1" applyFont="1" applyFill="1" applyBorder="1" applyAlignment="1">
      <alignment horizontal="center" vertical="center" wrapText="1" shrinkToFit="1"/>
    </xf>
    <xf numFmtId="0" fontId="3" fillId="2" borderId="17" xfId="0" applyNumberFormat="1" applyFont="1" applyFill="1" applyBorder="1" applyAlignment="1">
      <alignment horizontal="center" vertical="center" wrapText="1" shrinkToFit="1"/>
    </xf>
    <xf numFmtId="0" fontId="3" fillId="2" borderId="16" xfId="0" applyNumberFormat="1" applyFont="1" applyFill="1" applyBorder="1" applyAlignment="1">
      <alignment horizontal="center" vertical="center" wrapText="1" shrinkToFit="1"/>
    </xf>
    <xf numFmtId="0" fontId="3" fillId="2" borderId="23" xfId="0" applyNumberFormat="1" applyFont="1" applyFill="1" applyBorder="1" applyAlignment="1">
      <alignment horizontal="center" vertical="center" wrapText="1" shrinkToFit="1"/>
    </xf>
    <xf numFmtId="0" fontId="3" fillId="2" borderId="15" xfId="0" applyNumberFormat="1" applyFont="1" applyFill="1" applyBorder="1" applyAlignment="1">
      <alignment horizontal="center" vertical="center" wrapText="1" shrinkToFit="1"/>
    </xf>
    <xf numFmtId="0" fontId="3" fillId="2" borderId="24" xfId="0" applyNumberFormat="1" applyFont="1" applyFill="1" applyBorder="1" applyAlignment="1">
      <alignment horizontal="center" vertical="center" wrapText="1" shrinkToFit="1"/>
    </xf>
    <xf numFmtId="0" fontId="3" fillId="2" borderId="30" xfId="0" applyNumberFormat="1" applyFont="1" applyFill="1" applyBorder="1" applyAlignment="1">
      <alignment horizontal="center" vertical="center" wrapText="1" shrinkToFit="1"/>
    </xf>
    <xf numFmtId="0" fontId="3" fillId="2" borderId="25" xfId="0" applyNumberFormat="1" applyFont="1" applyFill="1" applyBorder="1" applyAlignment="1">
      <alignment horizontal="center" vertical="center" wrapText="1" shrinkToFit="1"/>
    </xf>
    <xf numFmtId="0" fontId="3" fillId="2" borderId="26" xfId="0" applyNumberFormat="1" applyFont="1" applyFill="1" applyBorder="1" applyAlignment="1">
      <alignment horizontal="center" vertical="center" wrapText="1" shrinkToFit="1"/>
    </xf>
    <xf numFmtId="49" fontId="6" fillId="0" borderId="33" xfId="0" applyNumberFormat="1" applyFont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 shrinkToFit="1"/>
    </xf>
    <xf numFmtId="0" fontId="9" fillId="0" borderId="37" xfId="0" applyNumberFormat="1" applyFont="1" applyBorder="1" applyAlignment="1">
      <alignment horizontal="center" vertical="center" wrapText="1" shrinkToFit="1"/>
    </xf>
    <xf numFmtId="0" fontId="9" fillId="0" borderId="24" xfId="0" applyNumberFormat="1" applyFont="1" applyBorder="1" applyAlignment="1">
      <alignment horizontal="center" vertical="center" wrapText="1" shrinkToFit="1"/>
    </xf>
    <xf numFmtId="0" fontId="9" fillId="0" borderId="27" xfId="0" applyFont="1" applyBorder="1" applyAlignment="1">
      <alignment horizontal="center" vertical="center" wrapText="1" shrinkToFit="1"/>
    </xf>
    <xf numFmtId="0" fontId="9" fillId="0" borderId="34" xfId="0" applyFont="1" applyBorder="1" applyAlignment="1">
      <alignment horizontal="center" vertical="center" wrapText="1" shrinkToFit="1"/>
    </xf>
    <xf numFmtId="0" fontId="9" fillId="2" borderId="27" xfId="0" applyFont="1" applyFill="1" applyBorder="1" applyAlignment="1">
      <alignment horizontal="center" vertical="center" wrapText="1" shrinkToFit="1"/>
    </xf>
    <xf numFmtId="0" fontId="9" fillId="2" borderId="34" xfId="0" applyFont="1" applyFill="1" applyBorder="1" applyAlignment="1">
      <alignment horizontal="center" vertical="center" wrapText="1" shrinkToFit="1"/>
    </xf>
    <xf numFmtId="49" fontId="9" fillId="0" borderId="27" xfId="0" applyNumberFormat="1" applyFont="1" applyBorder="1" applyAlignment="1">
      <alignment horizontal="center" vertical="center" wrapText="1" shrinkToFit="1"/>
    </xf>
    <xf numFmtId="49" fontId="9" fillId="0" borderId="34" xfId="0" applyNumberFormat="1" applyFont="1" applyBorder="1" applyAlignment="1">
      <alignment horizontal="center" vertical="center" wrapText="1" shrinkToFit="1"/>
    </xf>
    <xf numFmtId="0" fontId="9" fillId="2" borderId="54" xfId="0" applyFont="1" applyFill="1" applyBorder="1" applyAlignment="1">
      <alignment horizontal="center" vertical="center" wrapText="1" shrinkToFit="1"/>
    </xf>
    <xf numFmtId="0" fontId="9" fillId="2" borderId="30" xfId="0" applyFont="1" applyFill="1" applyBorder="1" applyAlignment="1">
      <alignment horizontal="center" vertical="center" wrapText="1" shrinkToFit="1"/>
    </xf>
    <xf numFmtId="0" fontId="9" fillId="2" borderId="37" xfId="0" applyFont="1" applyFill="1" applyBorder="1" applyAlignment="1">
      <alignment horizontal="center" vertical="center" wrapText="1" shrinkToFit="1"/>
    </xf>
    <xf numFmtId="0" fontId="9" fillId="2" borderId="24" xfId="0" applyFont="1" applyFill="1" applyBorder="1" applyAlignment="1">
      <alignment horizontal="center" vertical="center" wrapText="1" shrinkToFit="1"/>
    </xf>
    <xf numFmtId="0" fontId="9" fillId="2" borderId="37" xfId="0" applyNumberFormat="1" applyFont="1" applyFill="1" applyBorder="1" applyAlignment="1">
      <alignment horizontal="center" vertical="center" wrapText="1" shrinkToFit="1"/>
    </xf>
    <xf numFmtId="0" fontId="9" fillId="2" borderId="24" xfId="0" applyNumberFormat="1" applyFont="1" applyFill="1" applyBorder="1" applyAlignment="1">
      <alignment horizontal="center" vertical="center" wrapText="1" shrinkToFit="1"/>
    </xf>
    <xf numFmtId="0" fontId="9" fillId="0" borderId="54" xfId="0" applyFont="1" applyBorder="1" applyAlignment="1">
      <alignment horizontal="center" vertical="center" wrapText="1" shrinkToFit="1"/>
    </xf>
    <xf numFmtId="0" fontId="9" fillId="0" borderId="30" xfId="0" applyFont="1" applyBorder="1" applyAlignment="1">
      <alignment horizontal="center" vertical="center" wrapText="1" shrinkToFit="1"/>
    </xf>
    <xf numFmtId="0" fontId="9" fillId="0" borderId="37" xfId="0" applyFont="1" applyBorder="1" applyAlignment="1">
      <alignment horizontal="center" vertical="center" wrapText="1" shrinkToFit="1"/>
    </xf>
    <xf numFmtId="0" fontId="9" fillId="0" borderId="24" xfId="0" applyFont="1" applyBorder="1" applyAlignment="1">
      <alignment horizontal="center" vertical="center" wrapText="1" shrinkToFit="1"/>
    </xf>
    <xf numFmtId="0" fontId="3" fillId="0" borderId="27" xfId="0" applyFont="1" applyBorder="1" applyAlignment="1">
      <alignment horizontal="center" vertical="center" wrapText="1" shrinkToFit="1"/>
    </xf>
    <xf numFmtId="0" fontId="3" fillId="0" borderId="34" xfId="0" applyFont="1" applyBorder="1" applyAlignment="1">
      <alignment horizontal="center" vertical="center" wrapText="1" shrinkToFit="1"/>
    </xf>
    <xf numFmtId="49" fontId="1" fillId="0" borderId="27" xfId="0" applyNumberFormat="1" applyFont="1" applyBorder="1" applyAlignment="1">
      <alignment horizontal="center" vertical="center" wrapText="1" shrinkToFit="1"/>
    </xf>
    <xf numFmtId="49" fontId="1" fillId="0" borderId="34" xfId="0" applyNumberFormat="1" applyFont="1" applyBorder="1" applyAlignment="1">
      <alignment horizontal="center" vertical="center" wrapText="1" shrinkToFit="1"/>
    </xf>
    <xf numFmtId="49" fontId="9" fillId="2" borderId="27" xfId="0" applyNumberFormat="1" applyFont="1" applyFill="1" applyBorder="1" applyAlignment="1">
      <alignment horizontal="center" vertical="center" wrapText="1" shrinkToFit="1"/>
    </xf>
    <xf numFmtId="49" fontId="9" fillId="2" borderId="34" xfId="0" applyNumberFormat="1" applyFont="1" applyFill="1" applyBorder="1" applyAlignment="1">
      <alignment horizontal="center" vertical="center" wrapText="1" shrinkToFit="1"/>
    </xf>
    <xf numFmtId="0" fontId="1" fillId="0" borderId="27" xfId="0" applyFont="1" applyBorder="1" applyAlignment="1">
      <alignment horizontal="center" vertical="center" wrapText="1" shrinkToFit="1"/>
    </xf>
    <xf numFmtId="0" fontId="1" fillId="0" borderId="34" xfId="0" applyFont="1" applyBorder="1" applyAlignment="1">
      <alignment horizontal="center" vertical="center" wrapText="1" shrinkToFit="1"/>
    </xf>
    <xf numFmtId="0" fontId="9" fillId="4" borderId="37" xfId="0" applyNumberFormat="1" applyFont="1" applyFill="1" applyBorder="1" applyAlignment="1">
      <alignment horizontal="center" vertical="center" wrapText="1" shrinkToFit="1"/>
    </xf>
    <xf numFmtId="0" fontId="9" fillId="4" borderId="24" xfId="0" applyNumberFormat="1" applyFont="1" applyFill="1" applyBorder="1" applyAlignment="1">
      <alignment horizontal="center" vertical="center" wrapText="1" shrinkToFit="1"/>
    </xf>
    <xf numFmtId="0" fontId="9" fillId="2" borderId="43" xfId="0" applyFont="1" applyFill="1" applyBorder="1" applyAlignment="1">
      <alignment horizontal="center" vertical="center" wrapText="1" shrinkToFit="1"/>
    </xf>
    <xf numFmtId="0" fontId="9" fillId="2" borderId="29" xfId="0" applyFont="1" applyFill="1" applyBorder="1" applyAlignment="1">
      <alignment horizontal="center" vertical="center" wrapText="1" shrinkToFit="1"/>
    </xf>
    <xf numFmtId="49" fontId="1" fillId="2" borderId="27" xfId="0" applyNumberFormat="1" applyFont="1" applyFill="1" applyBorder="1" applyAlignment="1">
      <alignment horizontal="center" vertical="center" wrapText="1" shrinkToFit="1"/>
    </xf>
    <xf numFmtId="49" fontId="1" fillId="2" borderId="34" xfId="0" applyNumberFormat="1" applyFont="1" applyFill="1" applyBorder="1" applyAlignment="1">
      <alignment horizontal="center" vertical="center" wrapText="1" shrinkToFit="1"/>
    </xf>
    <xf numFmtId="0" fontId="9" fillId="0" borderId="43" xfId="0" applyFont="1" applyBorder="1" applyAlignment="1">
      <alignment horizontal="center" vertical="center" wrapText="1" shrinkToFit="1"/>
    </xf>
    <xf numFmtId="0" fontId="9" fillId="0" borderId="29" xfId="0" applyFont="1" applyBorder="1" applyAlignment="1">
      <alignment horizontal="center" vertical="center" wrapText="1" shrinkToFit="1"/>
    </xf>
    <xf numFmtId="0" fontId="9" fillId="0" borderId="37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3" borderId="37" xfId="0" applyNumberFormat="1" applyFont="1" applyFill="1" applyBorder="1" applyAlignment="1">
      <alignment horizontal="center" vertical="center" wrapText="1" shrinkToFit="1"/>
    </xf>
    <xf numFmtId="0" fontId="9" fillId="3" borderId="24" xfId="0" applyNumberFormat="1" applyFont="1" applyFill="1" applyBorder="1" applyAlignment="1">
      <alignment horizontal="center" vertical="center" wrapText="1" shrinkToFit="1"/>
    </xf>
    <xf numFmtId="0" fontId="11" fillId="0" borderId="57" xfId="0" applyFont="1" applyBorder="1" applyAlignment="1">
      <alignment horizontal="center" vertical="center" wrapText="1" shrinkToFit="1"/>
    </xf>
    <xf numFmtId="0" fontId="11" fillId="0" borderId="58" xfId="0" applyFont="1" applyBorder="1" applyAlignment="1">
      <alignment horizontal="center" vertical="center" wrapText="1" shrinkToFit="1"/>
    </xf>
    <xf numFmtId="0" fontId="11" fillId="0" borderId="11" xfId="0" applyFont="1" applyBorder="1" applyAlignment="1">
      <alignment horizontal="center" vertical="center" wrapText="1" shrinkToFit="1"/>
    </xf>
    <xf numFmtId="0" fontId="11" fillId="0" borderId="14" xfId="0" applyFont="1" applyBorder="1" applyAlignment="1">
      <alignment horizontal="center" vertical="center" wrapText="1" shrinkToFit="1"/>
    </xf>
    <xf numFmtId="0" fontId="6" fillId="0" borderId="37" xfId="0" applyNumberFormat="1" applyFont="1" applyBorder="1" applyAlignment="1">
      <alignment horizontal="center" vertical="center" wrapText="1"/>
    </xf>
    <xf numFmtId="0" fontId="6" fillId="0" borderId="25" xfId="0" applyNumberFormat="1" applyFont="1" applyBorder="1" applyAlignment="1">
      <alignment horizontal="center" vertical="center" wrapText="1"/>
    </xf>
    <xf numFmtId="0" fontId="6" fillId="0" borderId="54" xfId="0" applyNumberFormat="1" applyFont="1" applyBorder="1" applyAlignment="1">
      <alignment horizontal="center" vertical="center" wrapText="1"/>
    </xf>
    <xf numFmtId="0" fontId="6" fillId="0" borderId="56" xfId="0" applyNumberFormat="1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textRotation="90" wrapText="1"/>
    </xf>
    <xf numFmtId="0" fontId="6" fillId="0" borderId="33" xfId="0" applyFont="1" applyBorder="1" applyAlignment="1">
      <alignment horizontal="center" vertical="center" textRotation="90" wrapText="1"/>
    </xf>
    <xf numFmtId="0" fontId="6" fillId="0" borderId="34" xfId="0" applyFont="1" applyBorder="1" applyAlignment="1">
      <alignment horizontal="center" vertical="center" textRotation="90" wrapText="1"/>
    </xf>
    <xf numFmtId="0" fontId="6" fillId="0" borderId="43" xfId="0" applyNumberFormat="1" applyFont="1" applyBorder="1" applyAlignment="1">
      <alignment horizontal="center" vertical="center" wrapText="1"/>
    </xf>
    <xf numFmtId="0" fontId="6" fillId="0" borderId="55" xfId="0" applyNumberFormat="1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 shrinkToFit="1"/>
    </xf>
    <xf numFmtId="0" fontId="11" fillId="0" borderId="16" xfId="0" applyFont="1" applyBorder="1" applyAlignment="1">
      <alignment horizontal="center" vertical="center" wrapText="1" shrinkToFit="1"/>
    </xf>
    <xf numFmtId="0" fontId="11" fillId="0" borderId="0" xfId="0" applyFont="1" applyBorder="1" applyAlignment="1">
      <alignment horizontal="center" vertical="center" wrapText="1"/>
    </xf>
    <xf numFmtId="193" fontId="11" fillId="0" borderId="8" xfId="0" applyNumberFormat="1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 shrinkToFit="1"/>
    </xf>
    <xf numFmtId="0" fontId="11" fillId="0" borderId="24" xfId="0" applyFont="1" applyBorder="1" applyAlignment="1">
      <alignment horizontal="center" vertical="center" wrapText="1" shrinkToFi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6" fillId="0" borderId="36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textRotation="90" wrapText="1"/>
    </xf>
    <xf numFmtId="0" fontId="6" fillId="0" borderId="52" xfId="0" applyFont="1" applyBorder="1" applyAlignment="1">
      <alignment horizontal="center" vertical="center" textRotation="90" wrapText="1"/>
    </xf>
    <xf numFmtId="0" fontId="6" fillId="0" borderId="17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textRotation="90" wrapText="1"/>
    </xf>
    <xf numFmtId="0" fontId="6" fillId="0" borderId="13" xfId="0" applyFont="1" applyBorder="1" applyAlignment="1">
      <alignment horizontal="center" vertical="center" textRotation="90" wrapText="1"/>
    </xf>
    <xf numFmtId="0" fontId="6" fillId="0" borderId="32" xfId="0" applyFont="1" applyBorder="1" applyAlignment="1">
      <alignment horizontal="center" vertical="center" textRotation="90" wrapText="1"/>
    </xf>
    <xf numFmtId="0" fontId="6" fillId="0" borderId="53" xfId="0" applyFont="1" applyBorder="1" applyAlignment="1">
      <alignment horizontal="center" vertical="center" textRotation="90" wrapText="1"/>
    </xf>
    <xf numFmtId="0" fontId="6" fillId="0" borderId="16" xfId="0" applyFont="1" applyBorder="1" applyAlignment="1">
      <alignment horizontal="center" vertical="center" textRotation="90" wrapText="1"/>
    </xf>
    <xf numFmtId="0" fontId="6" fillId="0" borderId="46" xfId="0" applyFont="1" applyBorder="1" applyAlignment="1">
      <alignment horizontal="center" vertical="center" textRotation="90" wrapText="1"/>
    </xf>
    <xf numFmtId="0" fontId="6" fillId="0" borderId="47" xfId="0" applyFont="1" applyBorder="1" applyAlignment="1">
      <alignment horizontal="center" vertical="center" textRotation="90" wrapText="1"/>
    </xf>
    <xf numFmtId="0" fontId="6" fillId="0" borderId="48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 shrinkToFit="1"/>
    </xf>
    <xf numFmtId="49" fontId="3" fillId="0" borderId="5" xfId="0" applyNumberFormat="1" applyFont="1" applyBorder="1" applyAlignment="1">
      <alignment horizontal="center" vertical="center" wrapText="1" shrinkToFit="1"/>
    </xf>
    <xf numFmtId="0" fontId="11" fillId="0" borderId="0" xfId="1" applyFont="1" applyFill="1" applyAlignment="1">
      <alignment horizontal="center"/>
    </xf>
    <xf numFmtId="0" fontId="11" fillId="0" borderId="10" xfId="0" applyFont="1" applyBorder="1" applyAlignment="1">
      <alignment horizontal="center" vertical="center" wrapText="1" shrinkToFit="1"/>
    </xf>
    <xf numFmtId="0" fontId="11" fillId="0" borderId="13" xfId="0" applyFont="1" applyBorder="1" applyAlignment="1">
      <alignment horizontal="center" vertical="center" wrapText="1" shrinkToFit="1"/>
    </xf>
    <xf numFmtId="0" fontId="6" fillId="0" borderId="28" xfId="0" applyFont="1" applyBorder="1" applyAlignment="1">
      <alignment horizontal="center" vertical="center" textRotation="90" wrapText="1"/>
    </xf>
    <xf numFmtId="0" fontId="6" fillId="0" borderId="38" xfId="0" applyFont="1" applyBorder="1" applyAlignment="1">
      <alignment horizontal="center" vertical="center" textRotation="90" wrapText="1"/>
    </xf>
    <xf numFmtId="0" fontId="6" fillId="0" borderId="39" xfId="0" applyFont="1" applyBorder="1" applyAlignment="1">
      <alignment horizontal="center" vertical="center" textRotation="90" wrapText="1"/>
    </xf>
    <xf numFmtId="0" fontId="4" fillId="0" borderId="0" xfId="0" applyFont="1" applyAlignment="1">
      <alignment horizontal="right" vertical="center" wrapText="1"/>
    </xf>
    <xf numFmtId="0" fontId="6" fillId="0" borderId="36" xfId="0" applyFont="1" applyBorder="1" applyAlignment="1">
      <alignment horizontal="center" vertical="center" wrapText="1"/>
    </xf>
    <xf numFmtId="204" fontId="4" fillId="0" borderId="8" xfId="0" applyNumberFormat="1" applyFont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 shrinkToFit="1"/>
    </xf>
    <xf numFmtId="0" fontId="3" fillId="2" borderId="34" xfId="0" applyFont="1" applyFill="1" applyBorder="1" applyAlignment="1">
      <alignment horizontal="center" vertical="center" wrapText="1" shrinkToFit="1"/>
    </xf>
    <xf numFmtId="0" fontId="1" fillId="0" borderId="28" xfId="0" applyFont="1" applyBorder="1" applyAlignment="1">
      <alignment horizontal="center" vertical="center" wrapText="1" shrinkToFit="1"/>
    </xf>
    <xf numFmtId="0" fontId="1" fillId="0" borderId="39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right" vertical="center" wrapText="1" shrinkToFit="1"/>
    </xf>
    <xf numFmtId="0" fontId="2" fillId="0" borderId="5" xfId="0" applyFont="1" applyBorder="1" applyAlignment="1">
      <alignment horizontal="right" vertical="center" wrapText="1" shrinkToFit="1"/>
    </xf>
    <xf numFmtId="0" fontId="1" fillId="2" borderId="27" xfId="0" applyFont="1" applyFill="1" applyBorder="1" applyAlignment="1">
      <alignment horizontal="center" vertical="center" wrapText="1" shrinkToFit="1"/>
    </xf>
    <xf numFmtId="0" fontId="1" fillId="2" borderId="34" xfId="0" applyFont="1" applyFill="1" applyBorder="1" applyAlignment="1">
      <alignment horizontal="center" vertical="center" wrapText="1" shrinkToFit="1"/>
    </xf>
    <xf numFmtId="0" fontId="9" fillId="2" borderId="37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49" fontId="6" fillId="0" borderId="28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4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8" xfId="0" applyFont="1" applyBorder="1" applyAlignment="1">
      <alignment horizontal="center" wrapText="1"/>
    </xf>
    <xf numFmtId="0" fontId="3" fillId="0" borderId="35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left" vertical="center" wrapText="1"/>
    </xf>
    <xf numFmtId="0" fontId="1" fillId="0" borderId="41" xfId="0" applyFont="1" applyBorder="1" applyAlignment="1">
      <alignment horizontal="left" vertical="center" wrapText="1"/>
    </xf>
    <xf numFmtId="0" fontId="1" fillId="0" borderId="42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center" vertical="center" wrapText="1" shrinkToFit="1"/>
    </xf>
    <xf numFmtId="0" fontId="11" fillId="0" borderId="17" xfId="0" applyFont="1" applyBorder="1" applyAlignment="1">
      <alignment horizontal="center" vertical="center" wrapText="1" shrinkToFit="1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6" fillId="0" borderId="27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49" fontId="1" fillId="0" borderId="33" xfId="0" applyNumberFormat="1" applyFont="1" applyBorder="1" applyAlignment="1">
      <alignment horizontal="center" vertical="center" wrapText="1" shrinkToFit="1"/>
    </xf>
    <xf numFmtId="0" fontId="3" fillId="0" borderId="3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</cellXfs>
  <cellStyles count="2">
    <cellStyle name="Обычный" xfId="0" builtinId="0"/>
    <cellStyle name="Обычный_Tabel_ucheta_ispolzovanija_rabochego_vremeni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BJ67"/>
  <sheetViews>
    <sheetView tabSelected="1" view="pageBreakPreview" zoomScaleNormal="115" zoomScaleSheetLayoutView="100" workbookViewId="0">
      <pane xSplit="3" topLeftCell="D1" activePane="topRight" state="frozenSplit"/>
      <selection pane="topRight" activeCell="F30" sqref="A30:IV53"/>
    </sheetView>
  </sheetViews>
  <sheetFormatPr defaultRowHeight="12.75" x14ac:dyDescent="0.2"/>
  <cols>
    <col min="1" max="1" width="2.7109375" style="1" customWidth="1"/>
    <col min="2" max="2" width="4.7109375" style="9" customWidth="1"/>
    <col min="3" max="3" width="19.140625" style="1" customWidth="1"/>
    <col min="4" max="4" width="12.5703125" style="9" customWidth="1"/>
    <col min="5" max="62" width="3.7109375" style="1" customWidth="1"/>
    <col min="63" max="16384" width="9.140625" style="1"/>
  </cols>
  <sheetData>
    <row r="2" spans="1:62" ht="12.75" customHeight="1" x14ac:dyDescent="0.2">
      <c r="A2" s="221"/>
      <c r="B2" s="221"/>
      <c r="C2" s="221"/>
      <c r="D2" s="221"/>
      <c r="E2" s="221"/>
      <c r="F2" s="221"/>
      <c r="G2" s="221"/>
      <c r="H2" s="67"/>
      <c r="I2" s="67"/>
      <c r="J2" s="67"/>
      <c r="K2" s="67"/>
      <c r="L2" s="67"/>
      <c r="M2" s="67"/>
      <c r="N2" s="67"/>
      <c r="O2" s="67"/>
      <c r="AN2" s="55"/>
      <c r="AO2" s="55"/>
      <c r="AP2" s="55"/>
      <c r="AQ2" s="55"/>
      <c r="AR2" s="55"/>
      <c r="AS2" s="148" t="s">
        <v>56</v>
      </c>
      <c r="AT2" s="148"/>
      <c r="AU2" s="148"/>
      <c r="AV2" s="148"/>
      <c r="AW2" s="148"/>
      <c r="AX2" s="55"/>
      <c r="AY2" s="55"/>
      <c r="AZ2" s="55"/>
    </row>
    <row r="3" spans="1:62" ht="12.75" customHeight="1" x14ac:dyDescent="0.2">
      <c r="B3" s="1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Y3" s="149"/>
      <c r="Z3" s="149"/>
      <c r="AA3" s="149"/>
      <c r="AB3" s="149"/>
      <c r="AC3" s="149"/>
      <c r="AD3" s="149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</row>
    <row r="4" spans="1:62" ht="13.5" customHeight="1" x14ac:dyDescent="0.2">
      <c r="J4" s="2"/>
      <c r="K4" s="2"/>
      <c r="L4" s="2"/>
      <c r="M4" s="2"/>
      <c r="N4" s="2"/>
      <c r="O4" s="2"/>
      <c r="P4" s="3"/>
      <c r="Q4" s="3"/>
      <c r="R4" s="3"/>
      <c r="AM4" s="168" t="s">
        <v>55</v>
      </c>
      <c r="AN4" s="168"/>
      <c r="AO4" s="168"/>
      <c r="AP4" s="168"/>
      <c r="AQ4" s="168"/>
      <c r="AR4" s="55"/>
      <c r="AS4" s="30"/>
      <c r="AT4" s="30"/>
      <c r="AU4" s="30"/>
      <c r="AV4" s="30"/>
      <c r="AW4" s="30"/>
      <c r="AX4" s="30"/>
      <c r="AY4" s="30"/>
      <c r="AZ4" s="55"/>
    </row>
    <row r="5" spans="1:62" ht="12.75" customHeight="1" x14ac:dyDescent="0.2">
      <c r="A5" s="220" t="s">
        <v>24</v>
      </c>
      <c r="B5" s="220"/>
      <c r="C5" s="220"/>
      <c r="D5" s="220"/>
      <c r="E5" s="220"/>
      <c r="F5" s="220"/>
      <c r="G5" s="220"/>
      <c r="H5" s="66"/>
      <c r="I5" s="66"/>
      <c r="J5" s="66"/>
      <c r="K5" s="66"/>
      <c r="L5" s="66"/>
      <c r="M5" s="66"/>
      <c r="N5" s="66"/>
      <c r="O5" s="66"/>
      <c r="P5" s="3"/>
      <c r="Q5" s="3"/>
      <c r="AE5" s="2"/>
      <c r="AF5" s="2"/>
      <c r="AG5" s="2"/>
      <c r="AH5" s="2"/>
      <c r="AI5" s="2"/>
      <c r="AJ5" s="2"/>
      <c r="AL5" s="21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56"/>
      <c r="AZ5" s="56"/>
      <c r="BA5" s="56"/>
    </row>
    <row r="6" spans="1:62" ht="16.5" customHeight="1" x14ac:dyDescent="0.2">
      <c r="C6" s="14"/>
      <c r="I6" s="169" t="s">
        <v>2</v>
      </c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5"/>
      <c r="W6" s="15"/>
      <c r="X6" s="15"/>
      <c r="Y6" s="15"/>
      <c r="Z6" s="15"/>
      <c r="AA6" s="15"/>
      <c r="AB6" s="15"/>
      <c r="AC6" s="15"/>
      <c r="AD6" s="15"/>
      <c r="AE6" s="15"/>
      <c r="AM6" s="144" t="s">
        <v>25</v>
      </c>
      <c r="AN6" s="144"/>
      <c r="AO6" s="144"/>
      <c r="AP6" s="144"/>
      <c r="AQ6" s="59" t="s">
        <v>54</v>
      </c>
      <c r="AR6" s="59"/>
      <c r="AS6" s="145">
        <v>41306</v>
      </c>
      <c r="AT6" s="145"/>
      <c r="AU6" s="145"/>
      <c r="AV6" s="59" t="s">
        <v>1</v>
      </c>
      <c r="AW6" s="145">
        <f>EOMONTH($AS$6,0)</f>
        <v>41333</v>
      </c>
      <c r="AX6" s="145"/>
      <c r="AY6" s="145"/>
      <c r="BA6" s="60"/>
      <c r="BB6" s="4"/>
      <c r="BC6" s="4"/>
      <c r="BD6" s="4"/>
    </row>
    <row r="7" spans="1:62" ht="18" customHeight="1" x14ac:dyDescent="0.2">
      <c r="E7" s="184" t="s">
        <v>32</v>
      </c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6">
        <f>AS6</f>
        <v>41306</v>
      </c>
      <c r="S7" s="186"/>
      <c r="T7" s="186"/>
      <c r="U7" s="186"/>
      <c r="V7" s="186"/>
      <c r="W7" s="186"/>
      <c r="X7" s="212" t="s">
        <v>33</v>
      </c>
      <c r="Y7" s="212"/>
      <c r="Z7" s="212"/>
      <c r="AA7" s="16"/>
      <c r="AB7" s="16"/>
      <c r="AC7" s="16"/>
      <c r="AD7" s="16"/>
      <c r="AE7" s="16"/>
      <c r="AF7" s="22"/>
      <c r="AG7" s="22"/>
      <c r="AH7" s="22"/>
      <c r="AI7" s="22"/>
      <c r="AJ7" s="22"/>
      <c r="AK7" s="22"/>
      <c r="AL7" s="22"/>
      <c r="AM7" s="178" t="s">
        <v>34</v>
      </c>
      <c r="AN7" s="178"/>
      <c r="AO7" s="178"/>
      <c r="AP7" s="178"/>
      <c r="AQ7" s="178"/>
      <c r="AR7" s="65"/>
      <c r="AS7" s="178" t="s">
        <v>35</v>
      </c>
      <c r="AT7" s="178"/>
      <c r="AU7" s="178"/>
      <c r="AV7" s="61">
        <v>21</v>
      </c>
      <c r="AW7" s="60"/>
      <c r="AX7" s="178" t="s">
        <v>36</v>
      </c>
      <c r="AY7" s="178"/>
      <c r="AZ7" s="178"/>
      <c r="BA7" s="61">
        <v>168</v>
      </c>
      <c r="BB7" s="4"/>
      <c r="BC7" s="4"/>
      <c r="BD7" s="4"/>
    </row>
    <row r="8" spans="1:62" ht="13.5" thickBot="1" x14ac:dyDescent="0.25"/>
    <row r="9" spans="1:62" s="9" customFormat="1" ht="19.5" customHeight="1" thickBot="1" x14ac:dyDescent="0.25">
      <c r="A9" s="181" t="s">
        <v>5</v>
      </c>
      <c r="B9" s="137" t="s">
        <v>6</v>
      </c>
      <c r="C9" s="215" t="s">
        <v>38</v>
      </c>
      <c r="D9" s="173" t="s">
        <v>37</v>
      </c>
      <c r="E9" s="137" t="s">
        <v>45</v>
      </c>
      <c r="F9" s="185" t="s">
        <v>48</v>
      </c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73" t="s">
        <v>49</v>
      </c>
      <c r="AM9" s="174"/>
      <c r="AN9" s="174"/>
      <c r="AO9" s="174"/>
      <c r="AP9" s="174"/>
      <c r="AQ9" s="174"/>
      <c r="AR9" s="174"/>
      <c r="AS9" s="174"/>
      <c r="AT9" s="175"/>
      <c r="AU9" s="137" t="s">
        <v>53</v>
      </c>
      <c r="AV9" s="222" t="s">
        <v>57</v>
      </c>
      <c r="AW9" s="185"/>
      <c r="AX9" s="185"/>
      <c r="AY9" s="185"/>
      <c r="AZ9" s="185"/>
      <c r="BA9" s="185"/>
      <c r="BB9" s="185"/>
      <c r="BC9" s="185"/>
      <c r="BD9" s="185"/>
      <c r="BE9" s="165" t="s">
        <v>64</v>
      </c>
      <c r="BF9" s="153" t="s">
        <v>68</v>
      </c>
      <c r="BG9" s="154"/>
      <c r="BH9" s="154"/>
      <c r="BI9" s="155"/>
      <c r="BJ9" s="137" t="s">
        <v>75</v>
      </c>
    </row>
    <row r="10" spans="1:62" s="9" customFormat="1" ht="19.5" customHeight="1" thickBot="1" x14ac:dyDescent="0.25">
      <c r="A10" s="182"/>
      <c r="B10" s="138"/>
      <c r="C10" s="216"/>
      <c r="D10" s="170"/>
      <c r="E10" s="138"/>
      <c r="F10" s="140">
        <v>1</v>
      </c>
      <c r="G10" s="133">
        <v>2</v>
      </c>
      <c r="H10" s="133">
        <v>3</v>
      </c>
      <c r="I10" s="133">
        <v>4</v>
      </c>
      <c r="J10" s="133">
        <v>5</v>
      </c>
      <c r="K10" s="133">
        <v>6</v>
      </c>
      <c r="L10" s="133">
        <v>7</v>
      </c>
      <c r="M10" s="133">
        <v>8</v>
      </c>
      <c r="N10" s="133">
        <v>9</v>
      </c>
      <c r="O10" s="133">
        <v>10</v>
      </c>
      <c r="P10" s="133">
        <v>11</v>
      </c>
      <c r="Q10" s="133">
        <v>12</v>
      </c>
      <c r="R10" s="133">
        <v>13</v>
      </c>
      <c r="S10" s="133">
        <v>14</v>
      </c>
      <c r="T10" s="133">
        <v>15</v>
      </c>
      <c r="U10" s="133" t="s">
        <v>0</v>
      </c>
      <c r="V10" s="133">
        <v>16</v>
      </c>
      <c r="W10" s="133">
        <v>17</v>
      </c>
      <c r="X10" s="133">
        <v>18</v>
      </c>
      <c r="Y10" s="133">
        <v>19</v>
      </c>
      <c r="Z10" s="133">
        <v>20</v>
      </c>
      <c r="AA10" s="133">
        <v>21</v>
      </c>
      <c r="AB10" s="133">
        <v>22</v>
      </c>
      <c r="AC10" s="133">
        <v>23</v>
      </c>
      <c r="AD10" s="133">
        <v>24</v>
      </c>
      <c r="AE10" s="133">
        <v>25</v>
      </c>
      <c r="AF10" s="133">
        <v>26</v>
      </c>
      <c r="AG10" s="133">
        <v>27</v>
      </c>
      <c r="AH10" s="133">
        <v>28</v>
      </c>
      <c r="AI10" s="133">
        <v>29</v>
      </c>
      <c r="AJ10" s="133">
        <v>30</v>
      </c>
      <c r="AK10" s="135">
        <v>31</v>
      </c>
      <c r="AL10" s="137" t="s">
        <v>97</v>
      </c>
      <c r="AM10" s="137" t="s">
        <v>23</v>
      </c>
      <c r="AN10" s="170" t="s">
        <v>50</v>
      </c>
      <c r="AO10" s="171"/>
      <c r="AP10" s="171"/>
      <c r="AQ10" s="171"/>
      <c r="AR10" s="171"/>
      <c r="AS10" s="171"/>
      <c r="AT10" s="172"/>
      <c r="AU10" s="138"/>
      <c r="AV10" s="137" t="s">
        <v>58</v>
      </c>
      <c r="AW10" s="137" t="s">
        <v>59</v>
      </c>
      <c r="AX10" s="137" t="s">
        <v>60</v>
      </c>
      <c r="AY10" s="137" t="s">
        <v>61</v>
      </c>
      <c r="AZ10" s="137" t="s">
        <v>62</v>
      </c>
      <c r="BA10" s="137" t="s">
        <v>65</v>
      </c>
      <c r="BB10" s="137" t="s">
        <v>66</v>
      </c>
      <c r="BC10" s="137" t="s">
        <v>63</v>
      </c>
      <c r="BD10" s="181" t="s">
        <v>67</v>
      </c>
      <c r="BE10" s="166"/>
      <c r="BF10" s="156" t="s">
        <v>70</v>
      </c>
      <c r="BG10" s="159" t="s">
        <v>69</v>
      </c>
      <c r="BH10" s="159" t="s">
        <v>71</v>
      </c>
      <c r="BI10" s="162" t="s">
        <v>72</v>
      </c>
      <c r="BJ10" s="138"/>
    </row>
    <row r="11" spans="1:62" s="9" customFormat="1" ht="19.5" customHeight="1" thickBot="1" x14ac:dyDescent="0.25">
      <c r="A11" s="182"/>
      <c r="B11" s="138"/>
      <c r="C11" s="216"/>
      <c r="D11" s="170"/>
      <c r="E11" s="138"/>
      <c r="F11" s="141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6"/>
      <c r="AL11" s="138"/>
      <c r="AM11" s="138"/>
      <c r="AN11" s="137" t="s">
        <v>52</v>
      </c>
      <c r="AO11" s="170" t="s">
        <v>51</v>
      </c>
      <c r="AP11" s="171"/>
      <c r="AQ11" s="171"/>
      <c r="AR11" s="171"/>
      <c r="AS11" s="171"/>
      <c r="AT11" s="172"/>
      <c r="AU11" s="138"/>
      <c r="AV11" s="138"/>
      <c r="AW11" s="138"/>
      <c r="AX11" s="138"/>
      <c r="AY11" s="138"/>
      <c r="AZ11" s="138"/>
      <c r="BA11" s="138"/>
      <c r="BB11" s="138"/>
      <c r="BC11" s="138"/>
      <c r="BD11" s="182"/>
      <c r="BE11" s="166"/>
      <c r="BF11" s="157"/>
      <c r="BG11" s="160"/>
      <c r="BH11" s="160"/>
      <c r="BI11" s="163"/>
      <c r="BJ11" s="138"/>
    </row>
    <row r="12" spans="1:62" s="9" customFormat="1" ht="45" customHeight="1" thickBot="1" x14ac:dyDescent="0.25">
      <c r="A12" s="183"/>
      <c r="B12" s="139"/>
      <c r="C12" s="217"/>
      <c r="D12" s="218"/>
      <c r="E12" s="139"/>
      <c r="F12" s="62"/>
      <c r="G12" s="63" t="s">
        <v>21</v>
      </c>
      <c r="H12" s="63" t="s">
        <v>21</v>
      </c>
      <c r="I12" s="63"/>
      <c r="J12" s="63"/>
      <c r="K12" s="63"/>
      <c r="L12" s="63"/>
      <c r="M12" s="63"/>
      <c r="N12" s="63" t="s">
        <v>21</v>
      </c>
      <c r="O12" s="63" t="s">
        <v>21</v>
      </c>
      <c r="P12" s="63"/>
      <c r="Q12" s="63"/>
      <c r="R12" s="63"/>
      <c r="S12" s="63"/>
      <c r="T12" s="63"/>
      <c r="U12" s="63"/>
      <c r="V12" s="63" t="s">
        <v>21</v>
      </c>
      <c r="W12" s="63" t="s">
        <v>21</v>
      </c>
      <c r="X12" s="63"/>
      <c r="Y12" s="63"/>
      <c r="Z12" s="63"/>
      <c r="AA12" s="63"/>
      <c r="AB12" s="63"/>
      <c r="AC12" s="63" t="s">
        <v>21</v>
      </c>
      <c r="AD12" s="63" t="s">
        <v>21</v>
      </c>
      <c r="AE12" s="63"/>
      <c r="AF12" s="63"/>
      <c r="AG12" s="63"/>
      <c r="AH12" s="63"/>
      <c r="AI12" s="63"/>
      <c r="AJ12" s="63"/>
      <c r="AK12" s="64"/>
      <c r="AL12" s="139"/>
      <c r="AM12" s="139"/>
      <c r="AN12" s="139"/>
      <c r="AO12" s="8" t="s">
        <v>26</v>
      </c>
      <c r="AP12" s="8" t="s">
        <v>27</v>
      </c>
      <c r="AQ12" s="28" t="s">
        <v>95</v>
      </c>
      <c r="AR12" s="8" t="s">
        <v>29</v>
      </c>
      <c r="AS12" s="29" t="s">
        <v>96</v>
      </c>
      <c r="AT12" s="29" t="s">
        <v>28</v>
      </c>
      <c r="AU12" s="139"/>
      <c r="AV12" s="139"/>
      <c r="AW12" s="139"/>
      <c r="AX12" s="139"/>
      <c r="AY12" s="139"/>
      <c r="AZ12" s="139"/>
      <c r="BA12" s="139"/>
      <c r="BB12" s="139"/>
      <c r="BC12" s="139"/>
      <c r="BD12" s="183"/>
      <c r="BE12" s="167"/>
      <c r="BF12" s="158"/>
      <c r="BG12" s="161"/>
      <c r="BH12" s="161"/>
      <c r="BI12" s="164"/>
      <c r="BJ12" s="139"/>
    </row>
    <row r="13" spans="1:62" s="26" customFormat="1" ht="13.5" customHeight="1" thickBot="1" x14ac:dyDescent="0.25">
      <c r="A13" s="25">
        <v>1</v>
      </c>
      <c r="B13" s="10" t="s">
        <v>39</v>
      </c>
      <c r="C13" s="10" t="s">
        <v>40</v>
      </c>
      <c r="D13" s="31" t="s">
        <v>7</v>
      </c>
      <c r="E13" s="10" t="s">
        <v>41</v>
      </c>
      <c r="F13" s="151" t="s">
        <v>42</v>
      </c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57" t="s">
        <v>30</v>
      </c>
      <c r="AM13" s="58" t="s">
        <v>31</v>
      </c>
      <c r="AN13" s="150" t="s">
        <v>43</v>
      </c>
      <c r="AO13" s="151"/>
      <c r="AP13" s="151"/>
      <c r="AQ13" s="151"/>
      <c r="AR13" s="151"/>
      <c r="AS13" s="151"/>
      <c r="AT13" s="152"/>
      <c r="AU13" s="197" t="s">
        <v>44</v>
      </c>
      <c r="AV13" s="198"/>
      <c r="AW13" s="198"/>
      <c r="AX13" s="198"/>
      <c r="AY13" s="198"/>
      <c r="AZ13" s="198"/>
      <c r="BA13" s="198"/>
      <c r="BB13" s="198"/>
      <c r="BC13" s="198"/>
      <c r="BD13" s="199"/>
      <c r="BE13" s="26" t="s">
        <v>73</v>
      </c>
      <c r="BF13" s="150" t="s">
        <v>74</v>
      </c>
      <c r="BG13" s="151"/>
      <c r="BH13" s="151"/>
      <c r="BI13" s="152"/>
      <c r="BJ13" s="89"/>
    </row>
    <row r="14" spans="1:62" ht="15" customHeight="1" x14ac:dyDescent="0.2">
      <c r="A14" s="109">
        <v>1</v>
      </c>
      <c r="B14" s="97" t="s">
        <v>15</v>
      </c>
      <c r="C14" s="115"/>
      <c r="D14" s="111"/>
      <c r="E14" s="111" t="s">
        <v>39</v>
      </c>
      <c r="F14" s="32">
        <v>12</v>
      </c>
      <c r="G14" s="33">
        <v>12</v>
      </c>
      <c r="H14" s="33" t="s">
        <v>21</v>
      </c>
      <c r="I14" s="33" t="s">
        <v>21</v>
      </c>
      <c r="J14" s="33">
        <v>12</v>
      </c>
      <c r="K14" s="33">
        <v>12</v>
      </c>
      <c r="L14" s="33" t="s">
        <v>21</v>
      </c>
      <c r="M14" s="33" t="s">
        <v>21</v>
      </c>
      <c r="N14" s="33">
        <v>12</v>
      </c>
      <c r="O14" s="33">
        <v>12</v>
      </c>
      <c r="P14" s="33" t="s">
        <v>21</v>
      </c>
      <c r="Q14" s="33" t="s">
        <v>22</v>
      </c>
      <c r="R14" s="33">
        <v>12</v>
      </c>
      <c r="S14" s="33">
        <v>12</v>
      </c>
      <c r="T14" s="33" t="s">
        <v>21</v>
      </c>
      <c r="U14" s="34" t="s">
        <v>4</v>
      </c>
      <c r="V14" s="33" t="s">
        <v>21</v>
      </c>
      <c r="W14" s="33">
        <v>12</v>
      </c>
      <c r="X14" s="33">
        <v>12</v>
      </c>
      <c r="Y14" s="33" t="s">
        <v>21</v>
      </c>
      <c r="Z14" s="33" t="s">
        <v>21</v>
      </c>
      <c r="AA14" s="33">
        <v>12</v>
      </c>
      <c r="AB14" s="33">
        <v>12</v>
      </c>
      <c r="AC14" s="33" t="s">
        <v>21</v>
      </c>
      <c r="AD14" s="33" t="s">
        <v>21</v>
      </c>
      <c r="AE14" s="33">
        <v>12</v>
      </c>
      <c r="AF14" s="33">
        <v>12</v>
      </c>
      <c r="AG14" s="33" t="s">
        <v>21</v>
      </c>
      <c r="AH14" s="33" t="s">
        <v>21</v>
      </c>
      <c r="AI14" s="33"/>
      <c r="AJ14" s="33"/>
      <c r="AK14" s="35"/>
      <c r="AL14" s="123">
        <f>COUNTIF($F14:$AK14,"&gt;0")</f>
        <v>14</v>
      </c>
      <c r="AM14" s="91">
        <f>IF($BJ14=12,$AN14/8,COUNTIFS($F14:$AK14,"&gt;0",$F$12:$AK$12,"&lt;&gt;Е"))</f>
        <v>21</v>
      </c>
      <c r="AN14" s="107">
        <f>SUMIF($F14:$AK14,"&gt;0")</f>
        <v>168</v>
      </c>
      <c r="AO14" s="107">
        <f>SUMIF($F14:$AK14,"&gt;8",$F15:$AK15)</f>
        <v>56</v>
      </c>
      <c r="AP14" s="125">
        <f>COUNTIF($F14:$AK14,"=12")+COUNTIF($F15:$AK15,"=8")*2</f>
        <v>28</v>
      </c>
      <c r="AQ14" s="107">
        <f>SUMIF($F$12:$AK$12,"ЧП",$F14:$AK14)</f>
        <v>0</v>
      </c>
      <c r="AR14" s="117">
        <f>SUM(IF(ISNUMBER($F14:$AK14),MAX($F14:$AK14-8,0)))</f>
        <v>0</v>
      </c>
      <c r="AS14" s="107">
        <f>SUMIF($F$12:$AK$12,"Е",$F14:$AK14)</f>
        <v>48</v>
      </c>
      <c r="AT14" s="107" t="str">
        <f>IF($AN14&gt;$BA$7,$AN14-$BA$7,"–")</f>
        <v>–</v>
      </c>
      <c r="AU14" s="107">
        <f>SUM($AV14:$BD15)</f>
        <v>0</v>
      </c>
      <c r="AV14" s="107">
        <f>COUNTIF($F14:$AK14,"=От")</f>
        <v>0</v>
      </c>
      <c r="AW14" s="107">
        <f>COUNTIF($F14:$AK14,"=Б")</f>
        <v>0</v>
      </c>
      <c r="AX14" s="107">
        <f>COUNTIF($F14:$AK14,"=А")</f>
        <v>0</v>
      </c>
      <c r="AY14" s="107">
        <f>COUNTIF($F14:$AK14,"=Ор")</f>
        <v>0</v>
      </c>
      <c r="AZ14" s="107">
        <f>COUNTIF($F14:$AK14,"=У")</f>
        <v>0</v>
      </c>
      <c r="BA14" s="107">
        <f>COUNTIF($F14:$AK14,"=Ч")</f>
        <v>0</v>
      </c>
      <c r="BB14" s="107">
        <f>COUNTIF($F14:$AK14,"=Пр")</f>
        <v>0</v>
      </c>
      <c r="BC14" s="107">
        <f>COUNTIF($F14:$AK14,"=Ож")</f>
        <v>0</v>
      </c>
      <c r="BD14" s="107">
        <f>COUNTIF($F14:$AK14,"=К")</f>
        <v>0</v>
      </c>
      <c r="BE14" s="91">
        <f>IF($AM14&gt;0,DAY(EOMONTH($AS$6,0))-$AM14,"-")</f>
        <v>7</v>
      </c>
      <c r="BF14" s="107"/>
      <c r="BG14" s="107"/>
      <c r="BH14" s="107"/>
      <c r="BI14" s="105"/>
      <c r="BJ14" s="93">
        <v>12</v>
      </c>
    </row>
    <row r="15" spans="1:62" ht="15" customHeight="1" thickBot="1" x14ac:dyDescent="0.25">
      <c r="A15" s="110"/>
      <c r="B15" s="98"/>
      <c r="C15" s="116"/>
      <c r="D15" s="112"/>
      <c r="E15" s="112"/>
      <c r="F15" s="36"/>
      <c r="G15" s="37">
        <v>8</v>
      </c>
      <c r="H15" s="37"/>
      <c r="I15" s="37"/>
      <c r="J15" s="37"/>
      <c r="K15" s="37">
        <v>8</v>
      </c>
      <c r="L15" s="37"/>
      <c r="M15" s="37"/>
      <c r="N15" s="37"/>
      <c r="O15" s="37">
        <v>8</v>
      </c>
      <c r="P15" s="37"/>
      <c r="Q15" s="37"/>
      <c r="R15" s="37"/>
      <c r="S15" s="37">
        <v>8</v>
      </c>
      <c r="T15" s="37"/>
      <c r="U15" s="38" t="s">
        <v>4</v>
      </c>
      <c r="V15" s="37"/>
      <c r="W15" s="37"/>
      <c r="X15" s="37">
        <v>8</v>
      </c>
      <c r="Y15" s="37"/>
      <c r="Z15" s="37"/>
      <c r="AA15" s="37"/>
      <c r="AB15" s="37">
        <v>8</v>
      </c>
      <c r="AC15" s="37"/>
      <c r="AD15" s="37"/>
      <c r="AE15" s="37"/>
      <c r="AF15" s="37">
        <v>8</v>
      </c>
      <c r="AG15" s="37"/>
      <c r="AH15" s="37"/>
      <c r="AI15" s="37"/>
      <c r="AJ15" s="37"/>
      <c r="AK15" s="39"/>
      <c r="AL15" s="124"/>
      <c r="AM15" s="92"/>
      <c r="AN15" s="108"/>
      <c r="AO15" s="108"/>
      <c r="AP15" s="126"/>
      <c r="AQ15" s="108"/>
      <c r="AR15" s="11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92"/>
      <c r="BF15" s="108"/>
      <c r="BG15" s="108"/>
      <c r="BH15" s="108"/>
      <c r="BI15" s="106"/>
      <c r="BJ15" s="94"/>
    </row>
    <row r="16" spans="1:62" s="72" customFormat="1" ht="15" customHeight="1" x14ac:dyDescent="0.2">
      <c r="A16" s="187">
        <v>2</v>
      </c>
      <c r="B16" s="113" t="s">
        <v>16</v>
      </c>
      <c r="C16" s="193"/>
      <c r="D16" s="121"/>
      <c r="E16" s="121" t="s">
        <v>41</v>
      </c>
      <c r="F16" s="68">
        <v>8</v>
      </c>
      <c r="G16" s="69" t="s">
        <v>22</v>
      </c>
      <c r="H16" s="69" t="s">
        <v>22</v>
      </c>
      <c r="I16" s="69">
        <v>8</v>
      </c>
      <c r="J16" s="69">
        <v>8</v>
      </c>
      <c r="K16" s="69">
        <v>8</v>
      </c>
      <c r="L16" s="69">
        <v>8</v>
      </c>
      <c r="M16" s="69">
        <v>8</v>
      </c>
      <c r="N16" s="69" t="s">
        <v>22</v>
      </c>
      <c r="O16" s="69" t="s">
        <v>21</v>
      </c>
      <c r="P16" s="69">
        <v>8</v>
      </c>
      <c r="Q16" s="69">
        <v>8</v>
      </c>
      <c r="R16" s="69">
        <v>8</v>
      </c>
      <c r="S16" s="69">
        <v>8</v>
      </c>
      <c r="T16" s="69">
        <v>8</v>
      </c>
      <c r="U16" s="70" t="s">
        <v>4</v>
      </c>
      <c r="V16" s="69" t="s">
        <v>22</v>
      </c>
      <c r="W16" s="69" t="s">
        <v>22</v>
      </c>
      <c r="X16" s="69">
        <v>8</v>
      </c>
      <c r="Y16" s="69">
        <v>8</v>
      </c>
      <c r="Z16" s="69">
        <v>8</v>
      </c>
      <c r="AA16" s="69">
        <v>8</v>
      </c>
      <c r="AB16" s="69">
        <v>8</v>
      </c>
      <c r="AC16" s="69" t="s">
        <v>22</v>
      </c>
      <c r="AD16" s="69" t="s">
        <v>22</v>
      </c>
      <c r="AE16" s="69">
        <v>8</v>
      </c>
      <c r="AF16" s="69">
        <v>8</v>
      </c>
      <c r="AG16" s="69">
        <v>8</v>
      </c>
      <c r="AH16" s="69">
        <v>8</v>
      </c>
      <c r="AI16" s="69"/>
      <c r="AJ16" s="69"/>
      <c r="AK16" s="71"/>
      <c r="AL16" s="119">
        <f>COUNTIF($F16:$AK16,"&gt;0")</f>
        <v>20</v>
      </c>
      <c r="AM16" s="103">
        <f>IF($BJ16=12,$AN16/8,COUNTIFS($F16:$AK16,"&gt;0",$F$12:$AK$12,"&lt;&gt;Е"))</f>
        <v>20</v>
      </c>
      <c r="AN16" s="101">
        <f>SUMIF($F16:$AK16,"&gt;0")</f>
        <v>160</v>
      </c>
      <c r="AO16" s="101">
        <f>SUMIF($F16:$AK16,"&gt;8",$F17:$AK17)</f>
        <v>0</v>
      </c>
      <c r="AP16" s="195">
        <f>COUNTIF($F16:$AK16,"=12")+COUNTIF($F17:$AK17,"=8")*2</f>
        <v>0</v>
      </c>
      <c r="AQ16" s="101">
        <f>SUMIF($F$12:$AK$12,"ЧП",$F16:$AK16)</f>
        <v>0</v>
      </c>
      <c r="AR16" s="117">
        <f>SUM(IF(ISNUMBER($F16:$AK16),MAX($F16:$AK16-8,0)))</f>
        <v>0</v>
      </c>
      <c r="AS16" s="101">
        <f>SUMIF($F$12:$AK$12,"Е",$F16:$AK16)</f>
        <v>0</v>
      </c>
      <c r="AT16" s="101" t="str">
        <f>IF($AN16&gt;$BA$7,$AN16-$BA$7,"–")</f>
        <v>–</v>
      </c>
      <c r="AU16" s="101">
        <f>SUM($AV16:$BD17)</f>
        <v>0</v>
      </c>
      <c r="AV16" s="101">
        <f>COUNTIF($F16:$AK16,"=От")</f>
        <v>0</v>
      </c>
      <c r="AW16" s="101">
        <f>COUNTIF($F16:$AK16,"=Б")</f>
        <v>0</v>
      </c>
      <c r="AX16" s="101">
        <f>COUNTIF($F16:$AK16,"=А")</f>
        <v>0</v>
      </c>
      <c r="AY16" s="101">
        <f>COUNTIF($F16:$AK16,"=Ор")</f>
        <v>0</v>
      </c>
      <c r="AZ16" s="101">
        <f>COUNTIF($F16:$AK16,"=У")</f>
        <v>0</v>
      </c>
      <c r="BA16" s="101">
        <f>COUNTIF($F16:$AK16,"=Ч")</f>
        <v>0</v>
      </c>
      <c r="BB16" s="101">
        <f>COUNTIF($F16:$AK16,"=Пр")</f>
        <v>0</v>
      </c>
      <c r="BC16" s="101">
        <f>COUNTIF($F16:$AK16,"=Ож")</f>
        <v>0</v>
      </c>
      <c r="BD16" s="101">
        <f>COUNTIF($F16:$AK16,"=К")</f>
        <v>0</v>
      </c>
      <c r="BE16" s="103">
        <f>IF($AM16&gt;0,DAY(EOMONTH($AS$6,0))-$AM16,"-")</f>
        <v>8</v>
      </c>
      <c r="BF16" s="101"/>
      <c r="BG16" s="101"/>
      <c r="BH16" s="101"/>
      <c r="BI16" s="99"/>
      <c r="BJ16" s="95">
        <v>8</v>
      </c>
    </row>
    <row r="17" spans="1:62" s="72" customFormat="1" ht="15" customHeight="1" thickBot="1" x14ac:dyDescent="0.25">
      <c r="A17" s="188"/>
      <c r="B17" s="114"/>
      <c r="C17" s="194"/>
      <c r="D17" s="122"/>
      <c r="E17" s="122"/>
      <c r="F17" s="73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5" t="s">
        <v>4</v>
      </c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6"/>
      <c r="AL17" s="120"/>
      <c r="AM17" s="104"/>
      <c r="AN17" s="102"/>
      <c r="AO17" s="102"/>
      <c r="AP17" s="196"/>
      <c r="AQ17" s="102"/>
      <c r="AR17" s="118"/>
      <c r="AS17" s="102"/>
      <c r="AT17" s="102"/>
      <c r="AU17" s="102"/>
      <c r="AV17" s="102"/>
      <c r="AW17" s="102"/>
      <c r="AX17" s="102"/>
      <c r="AY17" s="102"/>
      <c r="AZ17" s="102"/>
      <c r="BA17" s="102"/>
      <c r="BB17" s="102"/>
      <c r="BC17" s="102"/>
      <c r="BD17" s="102"/>
      <c r="BE17" s="104"/>
      <c r="BF17" s="102"/>
      <c r="BG17" s="102"/>
      <c r="BH17" s="102"/>
      <c r="BI17" s="100"/>
      <c r="BJ17" s="96"/>
    </row>
    <row r="18" spans="1:62" ht="15" customHeight="1" x14ac:dyDescent="0.2">
      <c r="A18" s="109">
        <v>3</v>
      </c>
      <c r="B18" s="97" t="s">
        <v>17</v>
      </c>
      <c r="C18" s="115"/>
      <c r="D18" s="111"/>
      <c r="E18" s="111" t="s">
        <v>39</v>
      </c>
      <c r="F18" s="32" t="s">
        <v>21</v>
      </c>
      <c r="G18" s="33" t="s">
        <v>21</v>
      </c>
      <c r="H18" s="33">
        <v>12</v>
      </c>
      <c r="I18" s="33">
        <v>12</v>
      </c>
      <c r="J18" s="33" t="s">
        <v>21</v>
      </c>
      <c r="K18" s="33" t="s">
        <v>21</v>
      </c>
      <c r="L18" s="33">
        <v>12</v>
      </c>
      <c r="M18" s="33">
        <v>12</v>
      </c>
      <c r="N18" s="33" t="s">
        <v>21</v>
      </c>
      <c r="O18" s="33" t="s">
        <v>21</v>
      </c>
      <c r="P18" s="33">
        <v>12</v>
      </c>
      <c r="Q18" s="33">
        <v>12</v>
      </c>
      <c r="R18" s="33" t="s">
        <v>22</v>
      </c>
      <c r="S18" s="33" t="s">
        <v>22</v>
      </c>
      <c r="T18" s="33">
        <v>12</v>
      </c>
      <c r="U18" s="34" t="s">
        <v>4</v>
      </c>
      <c r="V18" s="33">
        <v>12</v>
      </c>
      <c r="W18" s="33" t="s">
        <v>22</v>
      </c>
      <c r="X18" s="33" t="s">
        <v>21</v>
      </c>
      <c r="Y18" s="33">
        <v>12</v>
      </c>
      <c r="Z18" s="33">
        <v>12</v>
      </c>
      <c r="AA18" s="33" t="s">
        <v>21</v>
      </c>
      <c r="AB18" s="33">
        <v>12</v>
      </c>
      <c r="AC18" s="33">
        <v>12</v>
      </c>
      <c r="AD18" s="33" t="s">
        <v>21</v>
      </c>
      <c r="AE18" s="33">
        <v>12</v>
      </c>
      <c r="AF18" s="33">
        <v>12</v>
      </c>
      <c r="AG18" s="33" t="s">
        <v>21</v>
      </c>
      <c r="AH18" s="33">
        <v>12</v>
      </c>
      <c r="AI18" s="33"/>
      <c r="AJ18" s="33"/>
      <c r="AK18" s="40"/>
      <c r="AL18" s="123">
        <f>COUNTIF($F18:$AK18,"&gt;0")</f>
        <v>15</v>
      </c>
      <c r="AM18" s="91">
        <f>IF($BJ18=12,$AN18/8,COUNTIFS($F18:$AK18,"&gt;0",$F$12:$AK$12,"&lt;&gt;Е"))</f>
        <v>22.5</v>
      </c>
      <c r="AN18" s="107">
        <f>SUMIF($F18:$AK18,"&gt;0")</f>
        <v>180</v>
      </c>
      <c r="AO18" s="107">
        <f>SUMIF($F18:$AK18,"&gt;8",$F19:$AK19)</f>
        <v>56</v>
      </c>
      <c r="AP18" s="125">
        <f>COUNTIF($F18:$AK18,"=12")+COUNTIF($F19:$AK19,"=8")*2</f>
        <v>29</v>
      </c>
      <c r="AQ18" s="107">
        <f>SUMIF($F$12:$AK$12,"ЧП",$F18:$AK18)</f>
        <v>0</v>
      </c>
      <c r="AR18" s="117">
        <f>SUM(IF(ISNUMBER($F18:$AK18),MAX($F18:$AK18-8,0)))</f>
        <v>0</v>
      </c>
      <c r="AS18" s="107">
        <f>SUMIF($F$12:$AK$12,"Е",$F18:$AK18)</f>
        <v>36</v>
      </c>
      <c r="AT18" s="107">
        <f>IF($AN18&gt;$BA$7,$AN18-$BA$7,"–")</f>
        <v>12</v>
      </c>
      <c r="AU18" s="107">
        <f>SUM($AV18:$BD19)</f>
        <v>0</v>
      </c>
      <c r="AV18" s="107">
        <f>COUNTIF($F18:$AK18,"=От")</f>
        <v>0</v>
      </c>
      <c r="AW18" s="107">
        <f>COUNTIF($F18:$AK18,"=Б")</f>
        <v>0</v>
      </c>
      <c r="AX18" s="107">
        <f>COUNTIF($F18:$AK18,"=А")</f>
        <v>0</v>
      </c>
      <c r="AY18" s="107">
        <f>COUNTIF($F18:$AK18,"=Ор")</f>
        <v>0</v>
      </c>
      <c r="AZ18" s="107">
        <f>COUNTIF($F18:$AK18,"=У")</f>
        <v>0</v>
      </c>
      <c r="BA18" s="107">
        <f>COUNTIF($F18:$AK18,"=Ч")</f>
        <v>0</v>
      </c>
      <c r="BB18" s="107">
        <f>COUNTIF($F18:$AK18,"=Пр")</f>
        <v>0</v>
      </c>
      <c r="BC18" s="107">
        <f>COUNTIF($F18:$AK18,"=Ож")</f>
        <v>0</v>
      </c>
      <c r="BD18" s="107">
        <f>COUNTIF($F18:$AK18,"=К")</f>
        <v>0</v>
      </c>
      <c r="BE18" s="91">
        <f>IF($AM18&gt;0,DAY(EOMONTH($AS$6,0))-$AM18,"-")</f>
        <v>5.5</v>
      </c>
      <c r="BF18" s="107"/>
      <c r="BG18" s="107"/>
      <c r="BH18" s="107"/>
      <c r="BI18" s="105"/>
      <c r="BJ18" s="93">
        <v>12</v>
      </c>
    </row>
    <row r="19" spans="1:62" ht="15" customHeight="1" thickBot="1" x14ac:dyDescent="0.25">
      <c r="A19" s="110"/>
      <c r="B19" s="98"/>
      <c r="C19" s="116"/>
      <c r="D19" s="112"/>
      <c r="E19" s="112"/>
      <c r="F19" s="36"/>
      <c r="G19" s="37"/>
      <c r="H19" s="37"/>
      <c r="I19" s="37">
        <v>8</v>
      </c>
      <c r="J19" s="37"/>
      <c r="K19" s="37"/>
      <c r="L19" s="37"/>
      <c r="M19" s="37">
        <v>8</v>
      </c>
      <c r="N19" s="37"/>
      <c r="O19" s="37"/>
      <c r="P19" s="37"/>
      <c r="Q19" s="37">
        <v>8</v>
      </c>
      <c r="R19" s="37"/>
      <c r="S19" s="37"/>
      <c r="T19" s="37"/>
      <c r="U19" s="38" t="s">
        <v>4</v>
      </c>
      <c r="V19" s="37">
        <v>8</v>
      </c>
      <c r="W19" s="37"/>
      <c r="X19" s="37"/>
      <c r="Y19" s="37"/>
      <c r="Z19" s="37">
        <v>8</v>
      </c>
      <c r="AA19" s="37"/>
      <c r="AB19" s="37"/>
      <c r="AC19" s="37">
        <v>8</v>
      </c>
      <c r="AD19" s="37"/>
      <c r="AE19" s="37"/>
      <c r="AF19" s="37">
        <v>8</v>
      </c>
      <c r="AG19" s="37"/>
      <c r="AH19" s="37"/>
      <c r="AI19" s="37"/>
      <c r="AJ19" s="37"/>
      <c r="AK19" s="41"/>
      <c r="AL19" s="124"/>
      <c r="AM19" s="92"/>
      <c r="AN19" s="108"/>
      <c r="AO19" s="108"/>
      <c r="AP19" s="126"/>
      <c r="AQ19" s="108"/>
      <c r="AR19" s="11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92"/>
      <c r="BF19" s="108"/>
      <c r="BG19" s="108"/>
      <c r="BH19" s="108"/>
      <c r="BI19" s="106"/>
      <c r="BJ19" s="94"/>
    </row>
    <row r="20" spans="1:62" s="72" customFormat="1" ht="15" customHeight="1" x14ac:dyDescent="0.2">
      <c r="A20" s="187">
        <v>4</v>
      </c>
      <c r="B20" s="113" t="s">
        <v>18</v>
      </c>
      <c r="C20" s="193"/>
      <c r="D20" s="121"/>
      <c r="E20" s="121" t="s">
        <v>39</v>
      </c>
      <c r="F20" s="77" t="s">
        <v>22</v>
      </c>
      <c r="G20" s="78">
        <v>12</v>
      </c>
      <c r="H20" s="78">
        <v>12</v>
      </c>
      <c r="I20" s="78" t="s">
        <v>21</v>
      </c>
      <c r="J20" s="78">
        <v>12</v>
      </c>
      <c r="K20" s="78">
        <v>12</v>
      </c>
      <c r="L20" s="78" t="s">
        <v>21</v>
      </c>
      <c r="M20" s="78">
        <v>12</v>
      </c>
      <c r="N20" s="78">
        <v>12</v>
      </c>
      <c r="O20" s="78" t="s">
        <v>21</v>
      </c>
      <c r="P20" s="78">
        <v>12</v>
      </c>
      <c r="Q20" s="78">
        <v>12</v>
      </c>
      <c r="R20" s="78" t="s">
        <v>21</v>
      </c>
      <c r="S20" s="78" t="s">
        <v>21</v>
      </c>
      <c r="T20" s="78">
        <v>12</v>
      </c>
      <c r="U20" s="79" t="s">
        <v>4</v>
      </c>
      <c r="V20" s="78">
        <v>12</v>
      </c>
      <c r="W20" s="78" t="s">
        <v>21</v>
      </c>
      <c r="X20" s="78" t="s">
        <v>21</v>
      </c>
      <c r="Y20" s="78">
        <v>12</v>
      </c>
      <c r="Z20" s="78">
        <v>12</v>
      </c>
      <c r="AA20" s="78" t="s">
        <v>21</v>
      </c>
      <c r="AB20" s="78" t="s">
        <v>21</v>
      </c>
      <c r="AC20" s="78">
        <v>12</v>
      </c>
      <c r="AD20" s="78">
        <v>12</v>
      </c>
      <c r="AE20" s="78" t="s">
        <v>21</v>
      </c>
      <c r="AF20" s="78" t="s">
        <v>21</v>
      </c>
      <c r="AG20" s="78">
        <v>12</v>
      </c>
      <c r="AH20" s="78">
        <v>12</v>
      </c>
      <c r="AI20" s="78"/>
      <c r="AJ20" s="78"/>
      <c r="AK20" s="80"/>
      <c r="AL20" s="119">
        <f>COUNTIF($F20:$AK20,"&gt;0")</f>
        <v>16</v>
      </c>
      <c r="AM20" s="103">
        <f>IF($BJ20=12,$AN20/8,COUNTIFS($F20:$AK20,"&gt;0",$F$12:$AK$12,"&lt;&gt;Е"))</f>
        <v>24</v>
      </c>
      <c r="AN20" s="101">
        <f>SUMIF($F20:$AK20,"&gt;0")</f>
        <v>192</v>
      </c>
      <c r="AO20" s="101">
        <f>SUMIF($F20:$AK20,"&gt;8",$F21:$AK21)</f>
        <v>64</v>
      </c>
      <c r="AP20" s="195">
        <f>COUNTIF($F20:$AK20,"=12")+COUNTIF($F21:$AK21,"=8")*2</f>
        <v>32</v>
      </c>
      <c r="AQ20" s="101">
        <f>SUMIF($F$12:$AK$12,"ЧП",$F20:$AK20)</f>
        <v>0</v>
      </c>
      <c r="AR20" s="117">
        <f>SUM(IF(ISNUMBER($F20:$AK20),MAX($F20:$AK20-8,0)))</f>
        <v>0</v>
      </c>
      <c r="AS20" s="101">
        <f>SUMIF($F$12:$AK$12,"Е",$F20:$AK20)</f>
        <v>72</v>
      </c>
      <c r="AT20" s="101">
        <f>IF($AN20&gt;$BA$7,$AN20-$BA$7,"–")</f>
        <v>24</v>
      </c>
      <c r="AU20" s="101">
        <f>SUM($AV20:$BD21)</f>
        <v>0</v>
      </c>
      <c r="AV20" s="101">
        <f>COUNTIF($F20:$AK20,"=От")</f>
        <v>0</v>
      </c>
      <c r="AW20" s="101">
        <f>COUNTIF($F20:$AK20,"=Б")</f>
        <v>0</v>
      </c>
      <c r="AX20" s="101">
        <f>COUNTIF($F20:$AK20,"=А")</f>
        <v>0</v>
      </c>
      <c r="AY20" s="101">
        <f>COUNTIF($F20:$AK20,"=Ор")</f>
        <v>0</v>
      </c>
      <c r="AZ20" s="101">
        <f>COUNTIF($F20:$AK20,"=У")</f>
        <v>0</v>
      </c>
      <c r="BA20" s="101">
        <f>COUNTIF($F20:$AK20,"=Ч")</f>
        <v>0</v>
      </c>
      <c r="BB20" s="101">
        <f>COUNTIF($F20:$AK20,"=Пр")</f>
        <v>0</v>
      </c>
      <c r="BC20" s="101">
        <f>COUNTIF($F20:$AK20,"=Ож")</f>
        <v>0</v>
      </c>
      <c r="BD20" s="101">
        <f>COUNTIF($F20:$AK20,"=К")</f>
        <v>0</v>
      </c>
      <c r="BE20" s="103">
        <f>IF($AM20&gt;0,DAY(EOMONTH($AS$6,0))-$AM20,"-")</f>
        <v>4</v>
      </c>
      <c r="BF20" s="101"/>
      <c r="BG20" s="101"/>
      <c r="BH20" s="101"/>
      <c r="BI20" s="99"/>
      <c r="BJ20" s="95">
        <v>12</v>
      </c>
    </row>
    <row r="21" spans="1:62" s="72" customFormat="1" ht="15" customHeight="1" thickBot="1" x14ac:dyDescent="0.25">
      <c r="A21" s="188"/>
      <c r="B21" s="114"/>
      <c r="C21" s="194"/>
      <c r="D21" s="122"/>
      <c r="E21" s="122"/>
      <c r="F21" s="81"/>
      <c r="G21" s="74"/>
      <c r="H21" s="74">
        <v>8</v>
      </c>
      <c r="I21" s="74"/>
      <c r="J21" s="74"/>
      <c r="K21" s="74">
        <v>8</v>
      </c>
      <c r="L21" s="74"/>
      <c r="M21" s="74"/>
      <c r="N21" s="74">
        <v>8</v>
      </c>
      <c r="O21" s="74"/>
      <c r="P21" s="74"/>
      <c r="Q21" s="74">
        <v>8</v>
      </c>
      <c r="R21" s="74"/>
      <c r="S21" s="74"/>
      <c r="T21" s="74"/>
      <c r="U21" s="75" t="s">
        <v>4</v>
      </c>
      <c r="V21" s="74">
        <v>8</v>
      </c>
      <c r="W21" s="74"/>
      <c r="X21" s="74"/>
      <c r="Y21" s="74"/>
      <c r="Z21" s="74">
        <v>8</v>
      </c>
      <c r="AA21" s="74"/>
      <c r="AB21" s="74"/>
      <c r="AC21" s="74"/>
      <c r="AD21" s="74">
        <v>8</v>
      </c>
      <c r="AE21" s="74"/>
      <c r="AF21" s="74"/>
      <c r="AG21" s="74"/>
      <c r="AH21" s="74">
        <v>8</v>
      </c>
      <c r="AI21" s="74"/>
      <c r="AJ21" s="74"/>
      <c r="AK21" s="82"/>
      <c r="AL21" s="120"/>
      <c r="AM21" s="104"/>
      <c r="AN21" s="102"/>
      <c r="AO21" s="102"/>
      <c r="AP21" s="196"/>
      <c r="AQ21" s="102"/>
      <c r="AR21" s="118"/>
      <c r="AS21" s="102"/>
      <c r="AT21" s="102"/>
      <c r="AU21" s="102"/>
      <c r="AV21" s="102"/>
      <c r="AW21" s="102"/>
      <c r="AX21" s="102"/>
      <c r="AY21" s="102"/>
      <c r="AZ21" s="102"/>
      <c r="BA21" s="102"/>
      <c r="BB21" s="102"/>
      <c r="BC21" s="102"/>
      <c r="BD21" s="102"/>
      <c r="BE21" s="104"/>
      <c r="BF21" s="102"/>
      <c r="BG21" s="102"/>
      <c r="BH21" s="102"/>
      <c r="BI21" s="100"/>
      <c r="BJ21" s="96"/>
    </row>
    <row r="22" spans="1:62" ht="15" customHeight="1" x14ac:dyDescent="0.2">
      <c r="A22" s="109">
        <v>5</v>
      </c>
      <c r="B22" s="97" t="s">
        <v>19</v>
      </c>
      <c r="C22" s="115"/>
      <c r="D22" s="111"/>
      <c r="E22" s="111" t="s">
        <v>39</v>
      </c>
      <c r="F22" s="45" t="s">
        <v>21</v>
      </c>
      <c r="G22" s="42">
        <v>12</v>
      </c>
      <c r="H22" s="42">
        <v>12</v>
      </c>
      <c r="I22" s="42" t="s">
        <v>21</v>
      </c>
      <c r="J22" s="42" t="s">
        <v>21</v>
      </c>
      <c r="K22" s="42">
        <v>12</v>
      </c>
      <c r="L22" s="42">
        <v>12</v>
      </c>
      <c r="M22" s="42" t="s">
        <v>21</v>
      </c>
      <c r="N22" s="42" t="s">
        <v>21</v>
      </c>
      <c r="O22" s="42">
        <v>12</v>
      </c>
      <c r="P22" s="42">
        <v>12</v>
      </c>
      <c r="Q22" s="42" t="s">
        <v>21</v>
      </c>
      <c r="R22" s="42" t="s">
        <v>21</v>
      </c>
      <c r="S22" s="42">
        <v>12</v>
      </c>
      <c r="T22" s="42">
        <v>12</v>
      </c>
      <c r="U22" s="43" t="s">
        <v>4</v>
      </c>
      <c r="V22" s="42" t="s">
        <v>21</v>
      </c>
      <c r="W22" s="42" t="s">
        <v>21</v>
      </c>
      <c r="X22" s="42">
        <v>12</v>
      </c>
      <c r="Y22" s="42">
        <v>12</v>
      </c>
      <c r="Z22" s="42" t="s">
        <v>21</v>
      </c>
      <c r="AA22" s="42" t="s">
        <v>21</v>
      </c>
      <c r="AB22" s="42">
        <v>12</v>
      </c>
      <c r="AC22" s="42">
        <v>12</v>
      </c>
      <c r="AD22" s="42" t="s">
        <v>21</v>
      </c>
      <c r="AE22" s="42" t="s">
        <v>21</v>
      </c>
      <c r="AF22" s="42">
        <v>12</v>
      </c>
      <c r="AG22" s="42">
        <v>12</v>
      </c>
      <c r="AH22" s="42" t="s">
        <v>21</v>
      </c>
      <c r="AI22" s="42"/>
      <c r="AJ22" s="42"/>
      <c r="AK22" s="46"/>
      <c r="AL22" s="123">
        <f>COUNTIF($F22:$AK22,"&gt;0")</f>
        <v>14</v>
      </c>
      <c r="AM22" s="91">
        <f>IF($BJ22=12,$AN22/8,COUNTIFS($F22:$AK22,"&gt;0",$F$12:$AK$12,"&lt;&gt;Е"))</f>
        <v>21</v>
      </c>
      <c r="AN22" s="107">
        <f>SUMIF($F22:$AK22,"&gt;0")</f>
        <v>168</v>
      </c>
      <c r="AO22" s="107">
        <f>SUMIF($F22:$AK22,"&gt;8",$F23:$AK23)</f>
        <v>56</v>
      </c>
      <c r="AP22" s="125">
        <f>COUNTIF($F22:$AK22,"=12")+COUNTIF($F23:$AK23,"=8")*2</f>
        <v>28</v>
      </c>
      <c r="AQ22" s="107">
        <f>SUMIF($F$12:$AK$12,"ЧП",$F22:$AK22)</f>
        <v>0</v>
      </c>
      <c r="AR22" s="117">
        <f>SUM(IF(ISNUMBER($F22:$AK22),MAX($F22:$AK22-8,0)))</f>
        <v>0</v>
      </c>
      <c r="AS22" s="107">
        <f>SUMIF($F$12:$AK$12,"Е",$F22:$AK22)</f>
        <v>48</v>
      </c>
      <c r="AT22" s="107" t="str">
        <f>IF($AN22&gt;$BA$7,$AN22-$BA$7,"–")</f>
        <v>–</v>
      </c>
      <c r="AU22" s="107">
        <f>SUM($AV22:$BD23)</f>
        <v>0</v>
      </c>
      <c r="AV22" s="107">
        <f>COUNTIF($F22:$AK22,"=От")</f>
        <v>0</v>
      </c>
      <c r="AW22" s="107">
        <f>COUNTIF($F22:$AK22,"=Б")</f>
        <v>0</v>
      </c>
      <c r="AX22" s="107">
        <f>COUNTIF($F22:$AK22,"=А")</f>
        <v>0</v>
      </c>
      <c r="AY22" s="107">
        <f>COUNTIF($F22:$AK22,"=Ор")</f>
        <v>0</v>
      </c>
      <c r="AZ22" s="107">
        <f>COUNTIF($F22:$AK22,"=У")</f>
        <v>0</v>
      </c>
      <c r="BA22" s="107">
        <f>COUNTIF($F22:$AK22,"=Ч")</f>
        <v>0</v>
      </c>
      <c r="BB22" s="107">
        <f>COUNTIF($F22:$AK22,"=Пр")</f>
        <v>0</v>
      </c>
      <c r="BC22" s="107">
        <f>COUNTIF($F22:$AK22,"=Ож")</f>
        <v>0</v>
      </c>
      <c r="BD22" s="107">
        <f>COUNTIF($F22:$AK22,"=К")</f>
        <v>0</v>
      </c>
      <c r="BE22" s="91">
        <f>IF($AM22&gt;0,DAY(EOMONTH($AS$6,0))-$AM22,"-")</f>
        <v>7</v>
      </c>
      <c r="BF22" s="107"/>
      <c r="BG22" s="107"/>
      <c r="BH22" s="107"/>
      <c r="BI22" s="105"/>
      <c r="BJ22" s="93">
        <v>12</v>
      </c>
    </row>
    <row r="23" spans="1:62" ht="15" customHeight="1" thickBot="1" x14ac:dyDescent="0.25">
      <c r="A23" s="110"/>
      <c r="B23" s="98"/>
      <c r="C23" s="116"/>
      <c r="D23" s="112"/>
      <c r="E23" s="112"/>
      <c r="F23" s="47"/>
      <c r="G23" s="48"/>
      <c r="H23" s="48">
        <v>8</v>
      </c>
      <c r="I23" s="48"/>
      <c r="J23" s="48"/>
      <c r="K23" s="48"/>
      <c r="L23" s="48">
        <v>8</v>
      </c>
      <c r="M23" s="48"/>
      <c r="N23" s="48"/>
      <c r="O23" s="48"/>
      <c r="P23" s="48">
        <v>8</v>
      </c>
      <c r="Q23" s="48"/>
      <c r="R23" s="48"/>
      <c r="S23" s="48"/>
      <c r="T23" s="48">
        <v>8</v>
      </c>
      <c r="U23" s="49" t="s">
        <v>4</v>
      </c>
      <c r="V23" s="48"/>
      <c r="W23" s="48"/>
      <c r="X23" s="48"/>
      <c r="Y23" s="48">
        <v>8</v>
      </c>
      <c r="Z23" s="48"/>
      <c r="AA23" s="48"/>
      <c r="AB23" s="48"/>
      <c r="AC23" s="48">
        <v>8</v>
      </c>
      <c r="AD23" s="48"/>
      <c r="AE23" s="48"/>
      <c r="AF23" s="48"/>
      <c r="AG23" s="48">
        <v>8</v>
      </c>
      <c r="AH23" s="48"/>
      <c r="AI23" s="48"/>
      <c r="AJ23" s="48"/>
      <c r="AK23" s="50"/>
      <c r="AL23" s="124"/>
      <c r="AM23" s="92"/>
      <c r="AN23" s="108"/>
      <c r="AO23" s="108"/>
      <c r="AP23" s="126"/>
      <c r="AQ23" s="108"/>
      <c r="AR23" s="11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92"/>
      <c r="BF23" s="108"/>
      <c r="BG23" s="108"/>
      <c r="BH23" s="108"/>
      <c r="BI23" s="106"/>
      <c r="BJ23" s="94"/>
    </row>
    <row r="24" spans="1:62" s="72" customFormat="1" ht="15" customHeight="1" x14ac:dyDescent="0.2">
      <c r="A24" s="187">
        <v>6</v>
      </c>
      <c r="B24" s="113" t="s">
        <v>46</v>
      </c>
      <c r="C24" s="193"/>
      <c r="D24" s="121"/>
      <c r="E24" s="121" t="s">
        <v>39</v>
      </c>
      <c r="F24" s="83" t="s">
        <v>21</v>
      </c>
      <c r="G24" s="69">
        <v>12</v>
      </c>
      <c r="H24" s="69">
        <v>12</v>
      </c>
      <c r="I24" s="69" t="s">
        <v>21</v>
      </c>
      <c r="J24" s="69" t="s">
        <v>21</v>
      </c>
      <c r="K24" s="69">
        <v>12</v>
      </c>
      <c r="L24" s="69">
        <v>12</v>
      </c>
      <c r="M24" s="69" t="s">
        <v>21</v>
      </c>
      <c r="N24" s="69" t="s">
        <v>21</v>
      </c>
      <c r="O24" s="69">
        <v>12</v>
      </c>
      <c r="P24" s="69">
        <v>12</v>
      </c>
      <c r="Q24" s="69" t="s">
        <v>21</v>
      </c>
      <c r="R24" s="69" t="s">
        <v>21</v>
      </c>
      <c r="S24" s="69">
        <v>12</v>
      </c>
      <c r="T24" s="69">
        <v>12</v>
      </c>
      <c r="U24" s="70" t="s">
        <v>4</v>
      </c>
      <c r="V24" s="69" t="s">
        <v>21</v>
      </c>
      <c r="W24" s="69" t="s">
        <v>21</v>
      </c>
      <c r="X24" s="69">
        <v>12</v>
      </c>
      <c r="Y24" s="69">
        <v>12</v>
      </c>
      <c r="Z24" s="69" t="s">
        <v>21</v>
      </c>
      <c r="AA24" s="69">
        <v>12</v>
      </c>
      <c r="AB24" s="69">
        <v>12</v>
      </c>
      <c r="AC24" s="69" t="s">
        <v>21</v>
      </c>
      <c r="AD24" s="69">
        <v>12</v>
      </c>
      <c r="AE24" s="69">
        <v>12</v>
      </c>
      <c r="AF24" s="69" t="s">
        <v>21</v>
      </c>
      <c r="AG24" s="69">
        <v>12</v>
      </c>
      <c r="AH24" s="69">
        <v>12</v>
      </c>
      <c r="AI24" s="69"/>
      <c r="AJ24" s="69"/>
      <c r="AK24" s="84"/>
      <c r="AL24" s="119">
        <f>COUNTIF($F24:$AK24,"&gt;0")</f>
        <v>16</v>
      </c>
      <c r="AM24" s="103">
        <f>IF($BJ24=12,$AN24/8,COUNTIFS($F24:$AK24,"&gt;0",$F$12:$AK$12,"&lt;&gt;Е"))</f>
        <v>24</v>
      </c>
      <c r="AN24" s="101">
        <f>SUMIF($F24:$AK24,"&gt;0")</f>
        <v>192</v>
      </c>
      <c r="AO24" s="101">
        <f>SUMIF($F24:$AK24,"&gt;8",$F25:$AK25)</f>
        <v>64</v>
      </c>
      <c r="AP24" s="195">
        <f>COUNTIF($F24:$AK24,"=12")+COUNTIF($F25:$AK25,"=8")*2</f>
        <v>32</v>
      </c>
      <c r="AQ24" s="101">
        <f>SUMIF($F$12:$AK$12,"ЧП",$F24:$AK24)</f>
        <v>0</v>
      </c>
      <c r="AR24" s="117">
        <f>SUM(IF(ISNUMBER($F24:$AK24),MAX($F24:$AK24-8,0)))</f>
        <v>0</v>
      </c>
      <c r="AS24" s="101">
        <f>SUMIF($F$12:$AK$12,"Е",$F24:$AK24)</f>
        <v>48</v>
      </c>
      <c r="AT24" s="101">
        <f>IF($AN24&gt;$BA$7,$AN24-$BA$7,"–")</f>
        <v>24</v>
      </c>
      <c r="AU24" s="101">
        <f>SUM($AV24:$BD25)</f>
        <v>0</v>
      </c>
      <c r="AV24" s="101">
        <f>COUNTIF($F24:$AK24,"=От")</f>
        <v>0</v>
      </c>
      <c r="AW24" s="101">
        <f>COUNTIF($F24:$AK24,"=Б")</f>
        <v>0</v>
      </c>
      <c r="AX24" s="101">
        <f>COUNTIF($F24:$AK24,"=А")</f>
        <v>0</v>
      </c>
      <c r="AY24" s="101">
        <f>COUNTIF($F24:$AK24,"=Ор")</f>
        <v>0</v>
      </c>
      <c r="AZ24" s="101">
        <f>COUNTIF($F24:$AK24,"=У")</f>
        <v>0</v>
      </c>
      <c r="BA24" s="101">
        <f>COUNTIF($F24:$AK24,"=Ч")</f>
        <v>0</v>
      </c>
      <c r="BB24" s="101">
        <f>COUNTIF($F24:$AK24,"=Пр")</f>
        <v>0</v>
      </c>
      <c r="BC24" s="101">
        <f>COUNTIF($F24:$AK24,"=Ож")</f>
        <v>0</v>
      </c>
      <c r="BD24" s="101">
        <f>COUNTIF($F24:$AK24,"=К")</f>
        <v>0</v>
      </c>
      <c r="BE24" s="103">
        <f>IF($AM24&gt;0,DAY(EOMONTH($AS$6,0))-$AM24,"-")</f>
        <v>4</v>
      </c>
      <c r="BF24" s="101"/>
      <c r="BG24" s="101"/>
      <c r="BH24" s="101"/>
      <c r="BI24" s="99"/>
      <c r="BJ24" s="95">
        <v>12</v>
      </c>
    </row>
    <row r="25" spans="1:62" s="72" customFormat="1" ht="15" customHeight="1" thickBot="1" x14ac:dyDescent="0.25">
      <c r="A25" s="188"/>
      <c r="B25" s="114"/>
      <c r="C25" s="194"/>
      <c r="D25" s="122"/>
      <c r="E25" s="122"/>
      <c r="F25" s="81"/>
      <c r="G25" s="74"/>
      <c r="H25" s="74">
        <v>8</v>
      </c>
      <c r="I25" s="74"/>
      <c r="J25" s="74"/>
      <c r="K25" s="74"/>
      <c r="L25" s="74">
        <v>8</v>
      </c>
      <c r="M25" s="74"/>
      <c r="N25" s="74"/>
      <c r="O25" s="74"/>
      <c r="P25" s="74">
        <v>8</v>
      </c>
      <c r="Q25" s="74"/>
      <c r="R25" s="74"/>
      <c r="S25" s="74"/>
      <c r="T25" s="74">
        <v>8</v>
      </c>
      <c r="U25" s="75" t="s">
        <v>4</v>
      </c>
      <c r="V25" s="85"/>
      <c r="W25" s="85"/>
      <c r="X25" s="85"/>
      <c r="Y25" s="85">
        <v>8</v>
      </c>
      <c r="Z25" s="85"/>
      <c r="AA25" s="85"/>
      <c r="AB25" s="85">
        <v>8</v>
      </c>
      <c r="AC25" s="85"/>
      <c r="AD25" s="85"/>
      <c r="AE25" s="85">
        <v>8</v>
      </c>
      <c r="AF25" s="85"/>
      <c r="AG25" s="85"/>
      <c r="AH25" s="85">
        <v>8</v>
      </c>
      <c r="AI25" s="85"/>
      <c r="AJ25" s="85"/>
      <c r="AK25" s="86"/>
      <c r="AL25" s="120"/>
      <c r="AM25" s="104"/>
      <c r="AN25" s="102"/>
      <c r="AO25" s="102"/>
      <c r="AP25" s="196"/>
      <c r="AQ25" s="102"/>
      <c r="AR25" s="118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4"/>
      <c r="BF25" s="102"/>
      <c r="BG25" s="102"/>
      <c r="BH25" s="102"/>
      <c r="BI25" s="100"/>
      <c r="BJ25" s="96"/>
    </row>
    <row r="26" spans="1:62" ht="15" customHeight="1" x14ac:dyDescent="0.2">
      <c r="A26" s="109">
        <v>7</v>
      </c>
      <c r="B26" s="97"/>
      <c r="C26" s="115"/>
      <c r="D26" s="111"/>
      <c r="E26" s="111" t="s">
        <v>7</v>
      </c>
      <c r="F26" s="51">
        <v>8</v>
      </c>
      <c r="G26" s="33" t="s">
        <v>21</v>
      </c>
      <c r="H26" s="33" t="s">
        <v>21</v>
      </c>
      <c r="I26" s="33">
        <v>8</v>
      </c>
      <c r="J26" s="33">
        <v>8</v>
      </c>
      <c r="K26" s="33">
        <v>8</v>
      </c>
      <c r="L26" s="33">
        <v>8</v>
      </c>
      <c r="M26" s="33">
        <v>8</v>
      </c>
      <c r="N26" s="33" t="s">
        <v>21</v>
      </c>
      <c r="O26" s="33">
        <v>2</v>
      </c>
      <c r="P26" s="90">
        <v>11</v>
      </c>
      <c r="Q26" s="33">
        <v>8</v>
      </c>
      <c r="R26" s="33">
        <v>8</v>
      </c>
      <c r="S26" s="33">
        <v>8</v>
      </c>
      <c r="T26" s="33">
        <v>8</v>
      </c>
      <c r="U26" s="34" t="s">
        <v>4</v>
      </c>
      <c r="V26" s="33" t="s">
        <v>21</v>
      </c>
      <c r="W26" s="33" t="s">
        <v>21</v>
      </c>
      <c r="X26" s="33">
        <v>8</v>
      </c>
      <c r="Y26" s="33">
        <v>8</v>
      </c>
      <c r="Z26" s="33">
        <v>8</v>
      </c>
      <c r="AA26" s="33">
        <v>8</v>
      </c>
      <c r="AB26" s="33">
        <v>8</v>
      </c>
      <c r="AC26" s="33" t="s">
        <v>21</v>
      </c>
      <c r="AD26" s="33" t="s">
        <v>21</v>
      </c>
      <c r="AE26" s="33">
        <v>8</v>
      </c>
      <c r="AF26" s="33">
        <v>8</v>
      </c>
      <c r="AG26" s="33">
        <v>8</v>
      </c>
      <c r="AH26" s="33">
        <v>8</v>
      </c>
      <c r="AI26" s="33"/>
      <c r="AJ26" s="33"/>
      <c r="AK26" s="40"/>
      <c r="AL26" s="123">
        <f>COUNTIF($F26:$AK26,"&gt;0")</f>
        <v>21</v>
      </c>
      <c r="AM26" s="91">
        <f>IF($BJ26=12,$AN26/8,COUNTIFS($F26:$AK26,"&gt;0",$F$12:$AK$12,"&lt;&gt;Е"))</f>
        <v>20</v>
      </c>
      <c r="AN26" s="107">
        <f>SUMIF($F26:$AK26,"&gt;0")</f>
        <v>165</v>
      </c>
      <c r="AO26" s="107">
        <f>SUMIF($F26:$AK26,"&gt;8",$F27:$AK27)</f>
        <v>1</v>
      </c>
      <c r="AP26" s="125">
        <f>COUNTIF($F26:$AK26,"=12")+COUNTIF($F27:$AK27,"=8")*2</f>
        <v>0</v>
      </c>
      <c r="AQ26" s="107">
        <f>SUMIF($F$12:$AK$12,"ЧП",$F26:$AK26)</f>
        <v>0</v>
      </c>
      <c r="AR26" s="127">
        <f>SUM(IF(ISNUMBER($F26:$AK26),MAX($F26:$AK26-8,0)))</f>
        <v>0</v>
      </c>
      <c r="AS26" s="107">
        <f>SUMIF($F$12:$AK$12,"Е",$F26:$AK26)</f>
        <v>2</v>
      </c>
      <c r="AT26" s="107" t="str">
        <f>IF($AN26&gt;$BA$7,$AN26-$BA$7,"–")</f>
        <v>–</v>
      </c>
      <c r="AU26" s="107">
        <f>SUM($AV26:$BD27)</f>
        <v>0</v>
      </c>
      <c r="AV26" s="107">
        <f>COUNTIF($F26:$AK26,"=От")</f>
        <v>0</v>
      </c>
      <c r="AW26" s="107">
        <f>COUNTIF($F26:$AK26,"=Б")</f>
        <v>0</v>
      </c>
      <c r="AX26" s="107">
        <f>COUNTIF($F26:$AK26,"=А")</f>
        <v>0</v>
      </c>
      <c r="AY26" s="107">
        <f>COUNTIF($F26:$AK26,"=Ор")</f>
        <v>0</v>
      </c>
      <c r="AZ26" s="107">
        <f>COUNTIF($F26:$AK26,"=У")</f>
        <v>0</v>
      </c>
      <c r="BA26" s="107">
        <f>COUNTIF($F26:$AK26,"=Ч")</f>
        <v>0</v>
      </c>
      <c r="BB26" s="107">
        <f>COUNTIF($F26:$AK26,"=Пр")</f>
        <v>0</v>
      </c>
      <c r="BC26" s="107">
        <f>COUNTIF($F26:$AK26,"=Ож")</f>
        <v>0</v>
      </c>
      <c r="BD26" s="107">
        <f>COUNTIF($F26:$AK26,"=К")</f>
        <v>0</v>
      </c>
      <c r="BE26" s="91">
        <f>IF($AM26&gt;0,DAY(EOMONTH($AS$6,0))-$AM26,"-")</f>
        <v>8</v>
      </c>
      <c r="BF26" s="107"/>
      <c r="BG26" s="107"/>
      <c r="BH26" s="107"/>
      <c r="BI26" s="105"/>
      <c r="BJ26" s="93">
        <v>8</v>
      </c>
    </row>
    <row r="27" spans="1:62" ht="15" customHeight="1" thickBot="1" x14ac:dyDescent="0.25">
      <c r="A27" s="110"/>
      <c r="B27" s="98"/>
      <c r="C27" s="116"/>
      <c r="D27" s="112"/>
      <c r="E27" s="112"/>
      <c r="F27" s="44"/>
      <c r="G27" s="37"/>
      <c r="H27" s="37"/>
      <c r="I27" s="37"/>
      <c r="J27" s="37"/>
      <c r="K27" s="37"/>
      <c r="L27" s="37"/>
      <c r="M27" s="37"/>
      <c r="N27" s="37"/>
      <c r="O27" s="37"/>
      <c r="P27" s="37">
        <v>1</v>
      </c>
      <c r="Q27" s="37"/>
      <c r="R27" s="37"/>
      <c r="S27" s="37"/>
      <c r="T27" s="37"/>
      <c r="U27" s="38" t="s">
        <v>4</v>
      </c>
      <c r="V27" s="52"/>
      <c r="W27" s="52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4"/>
      <c r="AL27" s="124"/>
      <c r="AM27" s="92"/>
      <c r="AN27" s="108"/>
      <c r="AO27" s="108"/>
      <c r="AP27" s="126"/>
      <c r="AQ27" s="108"/>
      <c r="AR27" s="12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92"/>
      <c r="BF27" s="108"/>
      <c r="BG27" s="108"/>
      <c r="BH27" s="108"/>
      <c r="BI27" s="106"/>
      <c r="BJ27" s="94"/>
    </row>
    <row r="28" spans="1:62" s="72" customFormat="1" ht="15" customHeight="1" x14ac:dyDescent="0.2">
      <c r="A28" s="187">
        <v>8</v>
      </c>
      <c r="B28" s="113"/>
      <c r="C28" s="193"/>
      <c r="D28" s="121"/>
      <c r="E28" s="121" t="s">
        <v>39</v>
      </c>
      <c r="F28" s="83">
        <v>12</v>
      </c>
      <c r="G28" s="69" t="s">
        <v>21</v>
      </c>
      <c r="H28" s="69" t="s">
        <v>21</v>
      </c>
      <c r="I28" s="69">
        <v>12</v>
      </c>
      <c r="J28" s="69">
        <v>12</v>
      </c>
      <c r="K28" s="69" t="s">
        <v>21</v>
      </c>
      <c r="L28" s="69" t="s">
        <v>21</v>
      </c>
      <c r="M28" s="69">
        <v>12</v>
      </c>
      <c r="N28" s="69">
        <v>12</v>
      </c>
      <c r="O28" s="69" t="s">
        <v>21</v>
      </c>
      <c r="P28" s="69" t="s">
        <v>21</v>
      </c>
      <c r="Q28" s="69">
        <v>12</v>
      </c>
      <c r="R28" s="69">
        <v>12</v>
      </c>
      <c r="S28" s="69" t="s">
        <v>21</v>
      </c>
      <c r="T28" s="69" t="s">
        <v>21</v>
      </c>
      <c r="U28" s="70" t="s">
        <v>4</v>
      </c>
      <c r="V28" s="69">
        <v>12</v>
      </c>
      <c r="W28" s="69">
        <v>12</v>
      </c>
      <c r="X28" s="69" t="s">
        <v>21</v>
      </c>
      <c r="Y28" s="69" t="s">
        <v>21</v>
      </c>
      <c r="Z28" s="69">
        <v>12</v>
      </c>
      <c r="AA28" s="69">
        <v>12</v>
      </c>
      <c r="AB28" s="69" t="s">
        <v>21</v>
      </c>
      <c r="AC28" s="69">
        <v>12</v>
      </c>
      <c r="AD28" s="69">
        <v>12</v>
      </c>
      <c r="AE28" s="69" t="s">
        <v>21</v>
      </c>
      <c r="AF28" s="69">
        <v>12</v>
      </c>
      <c r="AG28" s="69">
        <v>12</v>
      </c>
      <c r="AH28" s="69" t="s">
        <v>21</v>
      </c>
      <c r="AI28" s="69"/>
      <c r="AJ28" s="69"/>
      <c r="AK28" s="84"/>
      <c r="AL28" s="119">
        <f>COUNTIF($F28:$AK28,"&gt;0")</f>
        <v>15</v>
      </c>
      <c r="AM28" s="103">
        <f>IF($BJ28=12,$AN28/8,COUNTIFS($F28:$AK28,"&gt;0",$F$12:$AK$12,"&lt;&gt;Е"))</f>
        <v>22.5</v>
      </c>
      <c r="AN28" s="101">
        <f>SUMIF($F28:$AK28,"&gt;0")</f>
        <v>180</v>
      </c>
      <c r="AO28" s="101">
        <f>SUMIF($F28:$AK28,"&gt;8",$F29:$AK29)</f>
        <v>64</v>
      </c>
      <c r="AP28" s="195">
        <f>COUNTIF($F28:$AK28,"=12")+COUNTIF($F29:$AK29,"=8")*2</f>
        <v>31</v>
      </c>
      <c r="AQ28" s="101">
        <f>SUMIF($F$12:$AK$12,"ЧП",$F28:$AK28)</f>
        <v>0</v>
      </c>
      <c r="AR28" s="117">
        <f>SUM(IF(ISNUMBER($F28:$AK28),MAX($F28:$AK28-8,0)))</f>
        <v>0</v>
      </c>
      <c r="AS28" s="101">
        <f>SUMIF($F$12:$AK$12,"Е",$F28:$AK28)</f>
        <v>60</v>
      </c>
      <c r="AT28" s="101">
        <f>IF($AN28&gt;$BA$7,$AN28-$BA$7,"–")</f>
        <v>12</v>
      </c>
      <c r="AU28" s="101">
        <f>SUM($AV28:$BD29)</f>
        <v>0</v>
      </c>
      <c r="AV28" s="101">
        <f>COUNTIF($F28:$AK28,"=От")</f>
        <v>0</v>
      </c>
      <c r="AW28" s="101">
        <f>COUNTIF($F28:$AK28,"=Б")</f>
        <v>0</v>
      </c>
      <c r="AX28" s="101">
        <f>COUNTIF($F28:$AK28,"=А")</f>
        <v>0</v>
      </c>
      <c r="AY28" s="101">
        <f>COUNTIF($F28:$AK28,"=Ор")</f>
        <v>0</v>
      </c>
      <c r="AZ28" s="101">
        <f>COUNTIF($F28:$AK28,"=У")</f>
        <v>0</v>
      </c>
      <c r="BA28" s="101">
        <f>COUNTIF($F28:$AK28,"=Ч")</f>
        <v>0</v>
      </c>
      <c r="BB28" s="101">
        <f>COUNTIF($F28:$AK28,"=Пр")</f>
        <v>0</v>
      </c>
      <c r="BC28" s="101">
        <f>COUNTIF($F28:$AK28,"=Ож")</f>
        <v>0</v>
      </c>
      <c r="BD28" s="101">
        <f>COUNTIF($F28:$AK28,"=К")</f>
        <v>0</v>
      </c>
      <c r="BE28" s="103">
        <f>IF($AM28&gt;0,DAY(EOMONTH($AS$6,0))-$AM28,"-")</f>
        <v>5.5</v>
      </c>
      <c r="BF28" s="101"/>
      <c r="BG28" s="101"/>
      <c r="BH28" s="101"/>
      <c r="BI28" s="99"/>
      <c r="BJ28" s="95">
        <v>12</v>
      </c>
    </row>
    <row r="29" spans="1:62" s="72" customFormat="1" ht="15" customHeight="1" thickBot="1" x14ac:dyDescent="0.25">
      <c r="A29" s="188"/>
      <c r="B29" s="114"/>
      <c r="C29" s="194"/>
      <c r="D29" s="122"/>
      <c r="E29" s="122"/>
      <c r="F29" s="81">
        <v>8</v>
      </c>
      <c r="G29" s="74"/>
      <c r="H29" s="74"/>
      <c r="I29" s="74"/>
      <c r="J29" s="74">
        <v>8</v>
      </c>
      <c r="K29" s="74"/>
      <c r="L29" s="74"/>
      <c r="M29" s="74"/>
      <c r="N29" s="74">
        <v>8</v>
      </c>
      <c r="O29" s="74"/>
      <c r="P29" s="74"/>
      <c r="Q29" s="74"/>
      <c r="R29" s="74">
        <v>8</v>
      </c>
      <c r="S29" s="74"/>
      <c r="T29" s="74"/>
      <c r="U29" s="75" t="s">
        <v>4</v>
      </c>
      <c r="V29" s="85"/>
      <c r="W29" s="85">
        <v>8</v>
      </c>
      <c r="X29" s="87"/>
      <c r="Y29" s="87"/>
      <c r="Z29" s="87"/>
      <c r="AA29" s="87">
        <v>8</v>
      </c>
      <c r="AB29" s="87"/>
      <c r="AC29" s="87"/>
      <c r="AD29" s="87">
        <v>8</v>
      </c>
      <c r="AE29" s="87"/>
      <c r="AF29" s="87"/>
      <c r="AG29" s="87">
        <v>8</v>
      </c>
      <c r="AH29" s="87"/>
      <c r="AI29" s="87"/>
      <c r="AJ29" s="87"/>
      <c r="AK29" s="88"/>
      <c r="AL29" s="120"/>
      <c r="AM29" s="104"/>
      <c r="AN29" s="102"/>
      <c r="AO29" s="102"/>
      <c r="AP29" s="196"/>
      <c r="AQ29" s="102"/>
      <c r="AR29" s="118"/>
      <c r="AS29" s="102"/>
      <c r="AT29" s="102"/>
      <c r="AU29" s="102"/>
      <c r="AV29" s="102"/>
      <c r="AW29" s="102"/>
      <c r="AX29" s="102"/>
      <c r="AY29" s="102"/>
      <c r="AZ29" s="102"/>
      <c r="BA29" s="102"/>
      <c r="BB29" s="102"/>
      <c r="BC29" s="102"/>
      <c r="BD29" s="102"/>
      <c r="BE29" s="104"/>
      <c r="BF29" s="102"/>
      <c r="BG29" s="102"/>
      <c r="BH29" s="102"/>
      <c r="BI29" s="100"/>
      <c r="BJ29" s="96"/>
    </row>
    <row r="30" spans="1:62" ht="15" customHeight="1" x14ac:dyDescent="0.2">
      <c r="A30" s="189"/>
      <c r="B30" s="176"/>
      <c r="C30" s="191" t="s">
        <v>47</v>
      </c>
      <c r="D30" s="176"/>
      <c r="E30" s="219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208">
        <f t="shared" ref="AL30:AQ30" si="0">IF(SUM(AL14:AL29)&gt;0,SUM(AL14:AL29),"-")</f>
        <v>131</v>
      </c>
      <c r="AM30" s="179">
        <f t="shared" si="0"/>
        <v>175</v>
      </c>
      <c r="AN30" s="179">
        <f t="shared" si="0"/>
        <v>1405</v>
      </c>
      <c r="AO30" s="179">
        <f t="shared" si="0"/>
        <v>361</v>
      </c>
      <c r="AP30" s="179">
        <f t="shared" si="0"/>
        <v>180</v>
      </c>
      <c r="AQ30" s="179" t="str">
        <f t="shared" si="0"/>
        <v>-</v>
      </c>
      <c r="AR30" s="146"/>
      <c r="AS30" s="179">
        <f t="shared" ref="AS30:BJ30" si="1">IF(SUM(AS14:AS29)&gt;0,SUM(AS14:AS29),"-")</f>
        <v>314</v>
      </c>
      <c r="AT30" s="179">
        <f t="shared" si="1"/>
        <v>72</v>
      </c>
      <c r="AU30" s="179" t="str">
        <f t="shared" si="1"/>
        <v>-</v>
      </c>
      <c r="AV30" s="179" t="str">
        <f t="shared" si="1"/>
        <v>-</v>
      </c>
      <c r="AW30" s="179" t="str">
        <f t="shared" si="1"/>
        <v>-</v>
      </c>
      <c r="AX30" s="179" t="str">
        <f t="shared" si="1"/>
        <v>-</v>
      </c>
      <c r="AY30" s="179" t="str">
        <f t="shared" si="1"/>
        <v>-</v>
      </c>
      <c r="AZ30" s="179" t="str">
        <f t="shared" si="1"/>
        <v>-</v>
      </c>
      <c r="BA30" s="179" t="str">
        <f t="shared" si="1"/>
        <v>-</v>
      </c>
      <c r="BB30" s="179" t="str">
        <f t="shared" si="1"/>
        <v>-</v>
      </c>
      <c r="BC30" s="179" t="str">
        <f t="shared" si="1"/>
        <v>-</v>
      </c>
      <c r="BD30" s="131" t="str">
        <f t="shared" si="1"/>
        <v>-</v>
      </c>
      <c r="BE30" s="131">
        <f t="shared" si="1"/>
        <v>49</v>
      </c>
      <c r="BF30" s="131" t="str">
        <f t="shared" si="1"/>
        <v>-</v>
      </c>
      <c r="BG30" s="131" t="str">
        <f t="shared" si="1"/>
        <v>-</v>
      </c>
      <c r="BH30" s="131" t="str">
        <f t="shared" si="1"/>
        <v>-</v>
      </c>
      <c r="BI30" s="142" t="str">
        <f t="shared" si="1"/>
        <v>-</v>
      </c>
      <c r="BJ30" s="129">
        <f t="shared" si="1"/>
        <v>88</v>
      </c>
    </row>
    <row r="31" spans="1:62" ht="15" customHeight="1" thickBot="1" x14ac:dyDescent="0.25">
      <c r="A31" s="190"/>
      <c r="B31" s="177"/>
      <c r="C31" s="192"/>
      <c r="D31" s="177"/>
      <c r="E31" s="112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209"/>
      <c r="AM31" s="180"/>
      <c r="AN31" s="180"/>
      <c r="AO31" s="180"/>
      <c r="AP31" s="180"/>
      <c r="AQ31" s="180"/>
      <c r="AR31" s="147"/>
      <c r="AS31" s="180"/>
      <c r="AT31" s="180"/>
      <c r="AU31" s="180"/>
      <c r="AV31" s="180"/>
      <c r="AW31" s="180"/>
      <c r="AX31" s="180"/>
      <c r="AY31" s="180"/>
      <c r="AZ31" s="180"/>
      <c r="BA31" s="180"/>
      <c r="BB31" s="180"/>
      <c r="BC31" s="180"/>
      <c r="BD31" s="132"/>
      <c r="BE31" s="132"/>
      <c r="BF31" s="132"/>
      <c r="BG31" s="132"/>
      <c r="BH31" s="132"/>
      <c r="BI31" s="143"/>
      <c r="BJ31" s="130"/>
    </row>
    <row r="32" spans="1:62" ht="3.95" customHeight="1" x14ac:dyDescent="0.2">
      <c r="B32" s="19"/>
      <c r="D32" s="19"/>
      <c r="E32" s="5"/>
    </row>
    <row r="33" spans="1:49" ht="12.75" customHeight="1" x14ac:dyDescent="0.2">
      <c r="A33" s="211" t="s">
        <v>8</v>
      </c>
      <c r="B33" s="211"/>
      <c r="C33" s="211"/>
      <c r="D33" s="211"/>
      <c r="E33" s="211"/>
      <c r="F33" s="211"/>
      <c r="G33" s="211"/>
      <c r="I33" s="204"/>
      <c r="J33" s="204"/>
      <c r="K33" s="204"/>
      <c r="L33" s="204"/>
      <c r="M33" s="204"/>
      <c r="N33" s="204"/>
      <c r="P33" s="203"/>
      <c r="Q33" s="203"/>
      <c r="R33" s="203"/>
      <c r="T33" s="201"/>
      <c r="U33" s="201"/>
      <c r="V33" s="201"/>
      <c r="W33" s="201"/>
      <c r="X33" s="201"/>
      <c r="Y33" s="6"/>
      <c r="Z33" s="6"/>
      <c r="AS33" s="7"/>
    </row>
    <row r="34" spans="1:49" s="9" customFormat="1" ht="12" customHeight="1" x14ac:dyDescent="0.15">
      <c r="C34" s="12"/>
      <c r="I34" s="202" t="s">
        <v>10</v>
      </c>
      <c r="J34" s="202"/>
      <c r="K34" s="202"/>
      <c r="L34" s="202"/>
      <c r="M34" s="202"/>
      <c r="N34" s="202"/>
      <c r="P34" s="202" t="s">
        <v>11</v>
      </c>
      <c r="Q34" s="202"/>
      <c r="R34" s="202"/>
      <c r="T34" s="202" t="s">
        <v>12</v>
      </c>
      <c r="U34" s="202"/>
      <c r="V34" s="202"/>
      <c r="W34" s="202"/>
      <c r="X34" s="202"/>
      <c r="AS34" s="13"/>
    </row>
    <row r="35" spans="1:49" ht="15.75" customHeight="1" x14ac:dyDescent="0.2">
      <c r="A35" s="200" t="s">
        <v>9</v>
      </c>
      <c r="B35" s="200"/>
      <c r="C35" s="200"/>
      <c r="D35" s="200"/>
      <c r="E35" s="200"/>
      <c r="F35" s="200"/>
      <c r="G35" s="200"/>
      <c r="I35" s="210"/>
      <c r="J35" s="210"/>
      <c r="K35" s="210"/>
      <c r="L35" s="210"/>
      <c r="M35" s="210"/>
      <c r="N35" s="210"/>
      <c r="P35" s="203"/>
      <c r="Q35" s="203"/>
      <c r="R35" s="203"/>
      <c r="T35" s="201"/>
      <c r="U35" s="201"/>
      <c r="V35" s="201"/>
      <c r="W35" s="201"/>
      <c r="X35" s="201"/>
      <c r="Y35" s="6"/>
      <c r="Z35" s="6"/>
      <c r="AS35" s="7"/>
    </row>
    <row r="36" spans="1:49" s="9" customFormat="1" ht="12" customHeight="1" x14ac:dyDescent="0.2">
      <c r="I36" s="202" t="s">
        <v>10</v>
      </c>
      <c r="J36" s="202"/>
      <c r="K36" s="202"/>
      <c r="L36" s="202"/>
      <c r="M36" s="202"/>
      <c r="N36" s="202"/>
      <c r="P36" s="202" t="s">
        <v>11</v>
      </c>
      <c r="Q36" s="202"/>
      <c r="R36" s="202"/>
      <c r="T36" s="202" t="s">
        <v>12</v>
      </c>
      <c r="U36" s="202"/>
      <c r="V36" s="202"/>
      <c r="W36" s="202"/>
      <c r="X36" s="202"/>
      <c r="Y36" s="13"/>
      <c r="Z36" s="13"/>
      <c r="AS36" s="13"/>
    </row>
    <row r="38" spans="1:49" ht="12.75" customHeight="1" x14ac:dyDescent="0.2">
      <c r="B38" s="1"/>
      <c r="D38" s="213" t="s">
        <v>76</v>
      </c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3"/>
      <c r="T38" s="213"/>
      <c r="U38" s="213"/>
      <c r="V38" s="213"/>
      <c r="W38" s="213"/>
      <c r="X38" s="213"/>
      <c r="Y38" s="213"/>
      <c r="Z38" s="213"/>
      <c r="AA38" s="213"/>
      <c r="AB38" s="213"/>
      <c r="AC38" s="213"/>
      <c r="AD38" s="213"/>
      <c r="AE38" s="213"/>
      <c r="AF38" s="213"/>
      <c r="AG38" s="213"/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</row>
    <row r="39" spans="1:49" ht="12.75" customHeight="1" x14ac:dyDescent="0.2">
      <c r="B39" s="20" t="s">
        <v>21</v>
      </c>
      <c r="D39" s="23" t="s">
        <v>21</v>
      </c>
      <c r="E39" s="24">
        <v>1</v>
      </c>
      <c r="F39" s="205" t="s">
        <v>77</v>
      </c>
      <c r="G39" s="206"/>
      <c r="H39" s="206"/>
      <c r="I39" s="206"/>
      <c r="J39" s="206"/>
      <c r="K39" s="206"/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206"/>
      <c r="W39" s="206"/>
      <c r="X39" s="206"/>
      <c r="Y39" s="206"/>
      <c r="Z39" s="206"/>
      <c r="AA39" s="206"/>
      <c r="AB39" s="206"/>
      <c r="AC39" s="206"/>
      <c r="AD39" s="206"/>
      <c r="AE39" s="206"/>
      <c r="AF39" s="206"/>
      <c r="AG39" s="206"/>
      <c r="AH39" s="206"/>
      <c r="AI39" s="206"/>
      <c r="AJ39" s="206"/>
      <c r="AK39" s="206"/>
      <c r="AL39" s="206"/>
      <c r="AM39" s="206"/>
      <c r="AN39" s="206"/>
      <c r="AO39" s="206"/>
      <c r="AP39" s="206"/>
      <c r="AQ39" s="206"/>
      <c r="AR39" s="206"/>
      <c r="AS39" s="206"/>
      <c r="AT39" s="206"/>
      <c r="AU39" s="206"/>
      <c r="AV39" s="206"/>
      <c r="AW39" s="207"/>
    </row>
    <row r="40" spans="1:49" ht="12.75" customHeight="1" x14ac:dyDescent="0.2">
      <c r="B40" s="20" t="s">
        <v>78</v>
      </c>
      <c r="D40" s="20" t="s">
        <v>78</v>
      </c>
      <c r="E40" s="24">
        <v>2</v>
      </c>
      <c r="F40" s="205" t="s">
        <v>79</v>
      </c>
      <c r="G40" s="206"/>
      <c r="H40" s="206"/>
      <c r="I40" s="206"/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6"/>
      <c r="W40" s="206"/>
      <c r="X40" s="206"/>
      <c r="Y40" s="206"/>
      <c r="Z40" s="206"/>
      <c r="AA40" s="206"/>
      <c r="AB40" s="206"/>
      <c r="AC40" s="206"/>
      <c r="AD40" s="206"/>
      <c r="AE40" s="206"/>
      <c r="AF40" s="206"/>
      <c r="AG40" s="206"/>
      <c r="AH40" s="206"/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7"/>
    </row>
    <row r="41" spans="1:49" ht="12.75" customHeight="1" x14ac:dyDescent="0.2">
      <c r="B41" s="20" t="s">
        <v>80</v>
      </c>
      <c r="D41" s="20" t="s">
        <v>80</v>
      </c>
      <c r="E41" s="24">
        <v>3</v>
      </c>
      <c r="F41" s="205" t="s">
        <v>81</v>
      </c>
      <c r="G41" s="206"/>
      <c r="H41" s="206"/>
      <c r="I41" s="206"/>
      <c r="J41" s="206"/>
      <c r="K41" s="206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6"/>
      <c r="W41" s="206"/>
      <c r="X41" s="206"/>
      <c r="Y41" s="206"/>
      <c r="Z41" s="206"/>
      <c r="AA41" s="206"/>
      <c r="AB41" s="206"/>
      <c r="AC41" s="206"/>
      <c r="AD41" s="206"/>
      <c r="AE41" s="206"/>
      <c r="AF41" s="206"/>
      <c r="AG41" s="206"/>
      <c r="AH41" s="206"/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206"/>
      <c r="AT41" s="206"/>
      <c r="AU41" s="206"/>
      <c r="AV41" s="206"/>
      <c r="AW41" s="207"/>
    </row>
    <row r="42" spans="1:49" ht="12.75" customHeight="1" x14ac:dyDescent="0.2">
      <c r="B42" s="20" t="s">
        <v>82</v>
      </c>
      <c r="D42" s="20" t="s">
        <v>82</v>
      </c>
      <c r="E42" s="24">
        <v>4</v>
      </c>
      <c r="F42" s="205" t="s">
        <v>83</v>
      </c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6"/>
      <c r="AT42" s="206"/>
      <c r="AU42" s="206"/>
      <c r="AV42" s="206"/>
      <c r="AW42" s="207"/>
    </row>
    <row r="43" spans="1:49" ht="12.75" customHeight="1" x14ac:dyDescent="0.2">
      <c r="B43" s="20" t="s">
        <v>90</v>
      </c>
      <c r="D43" s="20" t="s">
        <v>90</v>
      </c>
      <c r="E43" s="24">
        <v>5</v>
      </c>
      <c r="F43" s="205" t="s">
        <v>61</v>
      </c>
      <c r="G43" s="206"/>
      <c r="H43" s="206"/>
      <c r="I43" s="206"/>
      <c r="J43" s="206"/>
      <c r="K43" s="206"/>
      <c r="L43" s="206"/>
      <c r="M43" s="206"/>
      <c r="N43" s="206"/>
      <c r="O43" s="206"/>
      <c r="P43" s="206"/>
      <c r="Q43" s="206"/>
      <c r="R43" s="206"/>
      <c r="S43" s="206"/>
      <c r="T43" s="206"/>
      <c r="U43" s="206"/>
      <c r="V43" s="206"/>
      <c r="W43" s="206"/>
      <c r="X43" s="206"/>
      <c r="Y43" s="206"/>
      <c r="Z43" s="206"/>
      <c r="AA43" s="206"/>
      <c r="AB43" s="206"/>
      <c r="AC43" s="206"/>
      <c r="AD43" s="206"/>
      <c r="AE43" s="206"/>
      <c r="AF43" s="206"/>
      <c r="AG43" s="206"/>
      <c r="AH43" s="206"/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  <c r="AS43" s="206"/>
      <c r="AT43" s="206"/>
      <c r="AU43" s="206"/>
      <c r="AV43" s="206"/>
      <c r="AW43" s="207"/>
    </row>
    <row r="44" spans="1:49" ht="12.75" customHeight="1" x14ac:dyDescent="0.2">
      <c r="B44" s="20" t="s">
        <v>91</v>
      </c>
      <c r="D44" s="20" t="s">
        <v>91</v>
      </c>
      <c r="E44" s="24">
        <v>6</v>
      </c>
      <c r="F44" s="205" t="s">
        <v>94</v>
      </c>
      <c r="G44" s="206"/>
      <c r="H44" s="206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7"/>
    </row>
    <row r="45" spans="1:49" ht="12.75" customHeight="1" x14ac:dyDescent="0.2">
      <c r="B45" s="20" t="s">
        <v>20</v>
      </c>
      <c r="D45" s="20" t="s">
        <v>20</v>
      </c>
      <c r="E45" s="24">
        <v>7</v>
      </c>
      <c r="F45" s="205" t="s">
        <v>65</v>
      </c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7"/>
    </row>
    <row r="46" spans="1:49" ht="12.75" customHeight="1" x14ac:dyDescent="0.2">
      <c r="B46" s="20" t="s">
        <v>93</v>
      </c>
      <c r="D46" s="20" t="s">
        <v>93</v>
      </c>
      <c r="E46" s="24">
        <v>8</v>
      </c>
      <c r="F46" s="205" t="s">
        <v>63</v>
      </c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  <c r="Z46" s="206"/>
      <c r="AA46" s="206"/>
      <c r="AB46" s="206"/>
      <c r="AC46" s="206"/>
      <c r="AD46" s="206"/>
      <c r="AE46" s="206"/>
      <c r="AF46" s="206"/>
      <c r="AG46" s="206"/>
      <c r="AH46" s="206"/>
      <c r="AI46" s="206"/>
      <c r="AJ46" s="206"/>
      <c r="AK46" s="206"/>
      <c r="AL46" s="206"/>
      <c r="AM46" s="206"/>
      <c r="AN46" s="206"/>
      <c r="AO46" s="206"/>
      <c r="AP46" s="206"/>
      <c r="AQ46" s="206"/>
      <c r="AR46" s="206"/>
      <c r="AS46" s="206"/>
      <c r="AT46" s="206"/>
      <c r="AU46" s="206"/>
      <c r="AV46" s="206"/>
      <c r="AW46" s="207"/>
    </row>
    <row r="47" spans="1:49" ht="12.75" customHeight="1" x14ac:dyDescent="0.2">
      <c r="B47" s="20" t="s">
        <v>14</v>
      </c>
      <c r="D47" s="20" t="s">
        <v>14</v>
      </c>
      <c r="E47" s="24">
        <v>9</v>
      </c>
      <c r="F47" s="205" t="s">
        <v>84</v>
      </c>
      <c r="G47" s="206"/>
      <c r="H47" s="206"/>
      <c r="I47" s="206"/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Z47" s="206"/>
      <c r="AA47" s="206"/>
      <c r="AB47" s="206"/>
      <c r="AC47" s="206"/>
      <c r="AD47" s="206"/>
      <c r="AE47" s="206"/>
      <c r="AF47" s="206"/>
      <c r="AG47" s="206"/>
      <c r="AH47" s="206"/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06"/>
      <c r="AT47" s="206"/>
      <c r="AU47" s="206"/>
      <c r="AV47" s="206"/>
      <c r="AW47" s="207"/>
    </row>
    <row r="48" spans="1:49" ht="12.75" customHeight="1" x14ac:dyDescent="0.2">
      <c r="B48" s="20" t="s">
        <v>3</v>
      </c>
      <c r="D48" s="20" t="s">
        <v>3</v>
      </c>
      <c r="E48" s="24">
        <v>10</v>
      </c>
      <c r="F48" s="205" t="s">
        <v>85</v>
      </c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7"/>
    </row>
    <row r="49" spans="2:49" ht="12.75" customHeight="1" x14ac:dyDescent="0.2">
      <c r="B49" s="20" t="s">
        <v>92</v>
      </c>
      <c r="D49" s="20" t="s">
        <v>92</v>
      </c>
      <c r="E49" s="24">
        <v>11</v>
      </c>
      <c r="F49" s="205" t="s">
        <v>86</v>
      </c>
      <c r="G49" s="206"/>
      <c r="H49" s="206"/>
      <c r="I49" s="206"/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  <c r="V49" s="206"/>
      <c r="W49" s="206"/>
      <c r="X49" s="206"/>
      <c r="Y49" s="206"/>
      <c r="Z49" s="206"/>
      <c r="AA49" s="206"/>
      <c r="AB49" s="206"/>
      <c r="AC49" s="206"/>
      <c r="AD49" s="206"/>
      <c r="AE49" s="206"/>
      <c r="AF49" s="206"/>
      <c r="AG49" s="206"/>
      <c r="AH49" s="206"/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7"/>
    </row>
    <row r="50" spans="2:49" ht="12.75" customHeight="1" x14ac:dyDescent="0.2">
      <c r="B50" s="20" t="s">
        <v>13</v>
      </c>
      <c r="D50" s="20" t="s">
        <v>13</v>
      </c>
      <c r="E50" s="24">
        <v>12</v>
      </c>
      <c r="F50" s="205" t="s">
        <v>89</v>
      </c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7"/>
    </row>
    <row r="51" spans="2:49" ht="12.75" customHeight="1" x14ac:dyDescent="0.2">
      <c r="B51" s="20" t="s">
        <v>87</v>
      </c>
      <c r="D51" s="20" t="s">
        <v>87</v>
      </c>
      <c r="E51" s="24">
        <v>13</v>
      </c>
      <c r="F51" s="205" t="s">
        <v>88</v>
      </c>
      <c r="G51" s="206"/>
      <c r="H51" s="206"/>
      <c r="I51" s="206"/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  <c r="AA51" s="206"/>
      <c r="AB51" s="206"/>
      <c r="AC51" s="206"/>
      <c r="AD51" s="206"/>
      <c r="AE51" s="206"/>
      <c r="AF51" s="206"/>
      <c r="AG51" s="206"/>
      <c r="AH51" s="206"/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7"/>
    </row>
    <row r="52" spans="2:49" ht="12.75" customHeight="1" x14ac:dyDescent="0.2">
      <c r="B52" s="20"/>
      <c r="D52" s="20"/>
      <c r="E52" s="11"/>
      <c r="F52" s="205"/>
      <c r="G52" s="206"/>
      <c r="H52" s="206"/>
      <c r="I52" s="206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  <c r="AA52" s="206"/>
      <c r="AB52" s="206"/>
      <c r="AC52" s="206"/>
      <c r="AD52" s="206"/>
      <c r="AE52" s="206"/>
      <c r="AF52" s="206"/>
      <c r="AG52" s="206"/>
      <c r="AH52" s="206"/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7"/>
    </row>
    <row r="53" spans="2:49" ht="12.75" customHeight="1" x14ac:dyDescent="0.2">
      <c r="B53" s="20"/>
      <c r="D53" s="20"/>
      <c r="E53" s="11"/>
      <c r="F53" s="205"/>
      <c r="G53" s="206"/>
      <c r="H53" s="206"/>
      <c r="I53" s="206"/>
      <c r="J53" s="206"/>
      <c r="K53" s="206"/>
      <c r="L53" s="206"/>
      <c r="M53" s="206"/>
      <c r="N53" s="206"/>
      <c r="O53" s="206"/>
      <c r="P53" s="206"/>
      <c r="Q53" s="206"/>
      <c r="R53" s="206"/>
      <c r="S53" s="206"/>
      <c r="T53" s="206"/>
      <c r="U53" s="206"/>
      <c r="V53" s="206"/>
      <c r="W53" s="206"/>
      <c r="X53" s="206"/>
      <c r="Y53" s="206"/>
      <c r="Z53" s="206"/>
      <c r="AA53" s="206"/>
      <c r="AB53" s="206"/>
      <c r="AC53" s="206"/>
      <c r="AD53" s="206"/>
      <c r="AE53" s="206"/>
      <c r="AF53" s="206"/>
      <c r="AG53" s="206"/>
      <c r="AH53" s="206"/>
      <c r="AI53" s="206"/>
      <c r="AJ53" s="206"/>
      <c r="AK53" s="206"/>
      <c r="AL53" s="206"/>
      <c r="AM53" s="206"/>
      <c r="AN53" s="206"/>
      <c r="AO53" s="206"/>
      <c r="AP53" s="206"/>
      <c r="AQ53" s="206"/>
      <c r="AR53" s="206"/>
      <c r="AS53" s="206"/>
      <c r="AT53" s="206"/>
      <c r="AU53" s="206"/>
      <c r="AV53" s="206"/>
      <c r="AW53" s="207"/>
    </row>
    <row r="54" spans="2:49" ht="12.75" customHeight="1" x14ac:dyDescent="0.2">
      <c r="B54" s="20"/>
      <c r="D54" s="20"/>
      <c r="E54" s="11"/>
      <c r="F54" s="205"/>
      <c r="G54" s="206"/>
      <c r="H54" s="206"/>
      <c r="I54" s="206"/>
      <c r="J54" s="206"/>
      <c r="K54" s="206"/>
      <c r="L54" s="206"/>
      <c r="M54" s="206"/>
      <c r="N54" s="206"/>
      <c r="O54" s="206"/>
      <c r="P54" s="206"/>
      <c r="Q54" s="206"/>
      <c r="R54" s="206"/>
      <c r="S54" s="206"/>
      <c r="T54" s="206"/>
      <c r="U54" s="206"/>
      <c r="V54" s="206"/>
      <c r="W54" s="206"/>
      <c r="X54" s="206"/>
      <c r="Y54" s="206"/>
      <c r="Z54" s="206"/>
      <c r="AA54" s="206"/>
      <c r="AB54" s="206"/>
      <c r="AC54" s="206"/>
      <c r="AD54" s="206"/>
      <c r="AE54" s="206"/>
      <c r="AF54" s="206"/>
      <c r="AG54" s="206"/>
      <c r="AH54" s="206"/>
      <c r="AI54" s="206"/>
      <c r="AJ54" s="206"/>
      <c r="AK54" s="206"/>
      <c r="AL54" s="206"/>
      <c r="AM54" s="206"/>
      <c r="AN54" s="206"/>
      <c r="AO54" s="206"/>
      <c r="AP54" s="206"/>
      <c r="AQ54" s="206"/>
      <c r="AR54" s="206"/>
      <c r="AS54" s="206"/>
      <c r="AT54" s="206"/>
      <c r="AU54" s="206"/>
      <c r="AV54" s="206"/>
      <c r="AW54" s="207"/>
    </row>
    <row r="55" spans="2:49" ht="12.75" customHeight="1" x14ac:dyDescent="0.2">
      <c r="B55" s="20"/>
      <c r="D55" s="20"/>
      <c r="E55" s="11"/>
      <c r="F55" s="205"/>
      <c r="G55" s="206"/>
      <c r="H55" s="206"/>
      <c r="I55" s="206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7"/>
    </row>
    <row r="56" spans="2:49" ht="12.75" customHeight="1" x14ac:dyDescent="0.2">
      <c r="B56" s="20"/>
      <c r="D56" s="20"/>
      <c r="E56" s="11"/>
      <c r="F56" s="205"/>
      <c r="G56" s="206"/>
      <c r="H56" s="206"/>
      <c r="I56" s="206"/>
      <c r="J56" s="206"/>
      <c r="K56" s="206"/>
      <c r="L56" s="206"/>
      <c r="M56" s="206"/>
      <c r="N56" s="206"/>
      <c r="O56" s="206"/>
      <c r="P56" s="206"/>
      <c r="Q56" s="206"/>
      <c r="R56" s="206"/>
      <c r="S56" s="206"/>
      <c r="T56" s="206"/>
      <c r="U56" s="206"/>
      <c r="V56" s="206"/>
      <c r="W56" s="206"/>
      <c r="X56" s="206"/>
      <c r="Y56" s="206"/>
      <c r="Z56" s="206"/>
      <c r="AA56" s="206"/>
      <c r="AB56" s="206"/>
      <c r="AC56" s="206"/>
      <c r="AD56" s="206"/>
      <c r="AE56" s="206"/>
      <c r="AF56" s="206"/>
      <c r="AG56" s="206"/>
      <c r="AH56" s="206"/>
      <c r="AI56" s="206"/>
      <c r="AJ56" s="206"/>
      <c r="AK56" s="206"/>
      <c r="AL56" s="206"/>
      <c r="AM56" s="206"/>
      <c r="AN56" s="206"/>
      <c r="AO56" s="206"/>
      <c r="AP56" s="206"/>
      <c r="AQ56" s="206"/>
      <c r="AR56" s="206"/>
      <c r="AS56" s="206"/>
      <c r="AT56" s="206"/>
      <c r="AU56" s="206"/>
      <c r="AV56" s="206"/>
      <c r="AW56" s="207"/>
    </row>
    <row r="57" spans="2:49" x14ac:dyDescent="0.2">
      <c r="B57" s="20"/>
      <c r="D57" s="20"/>
      <c r="E57" s="11"/>
      <c r="F57" s="205"/>
      <c r="G57" s="206"/>
      <c r="H57" s="206"/>
      <c r="I57" s="206"/>
      <c r="J57" s="206"/>
      <c r="K57" s="206"/>
      <c r="L57" s="206"/>
      <c r="M57" s="206"/>
      <c r="N57" s="206"/>
      <c r="O57" s="206"/>
      <c r="P57" s="206"/>
      <c r="Q57" s="206"/>
      <c r="R57" s="206"/>
      <c r="S57" s="206"/>
      <c r="T57" s="206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  <c r="AF57" s="206"/>
      <c r="AG57" s="206"/>
      <c r="AH57" s="206"/>
      <c r="AI57" s="206"/>
      <c r="AJ57" s="206"/>
      <c r="AK57" s="206"/>
      <c r="AL57" s="206"/>
      <c r="AM57" s="206"/>
      <c r="AN57" s="206"/>
      <c r="AO57" s="206"/>
      <c r="AP57" s="206"/>
      <c r="AQ57" s="206"/>
      <c r="AR57" s="206"/>
      <c r="AS57" s="206"/>
      <c r="AT57" s="206"/>
      <c r="AU57" s="206"/>
      <c r="AV57" s="206"/>
      <c r="AW57" s="207"/>
    </row>
    <row r="58" spans="2:49" x14ac:dyDescent="0.2">
      <c r="B58" s="20"/>
      <c r="D58" s="20"/>
      <c r="E58" s="11"/>
      <c r="F58" s="205"/>
      <c r="G58" s="206"/>
      <c r="H58" s="206"/>
      <c r="I58" s="206"/>
      <c r="J58" s="206"/>
      <c r="K58" s="206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6"/>
      <c r="X58" s="206"/>
      <c r="Y58" s="206"/>
      <c r="Z58" s="206"/>
      <c r="AA58" s="206"/>
      <c r="AB58" s="206"/>
      <c r="AC58" s="206"/>
      <c r="AD58" s="206"/>
      <c r="AE58" s="206"/>
      <c r="AF58" s="206"/>
      <c r="AG58" s="206"/>
      <c r="AH58" s="206"/>
      <c r="AI58" s="206"/>
      <c r="AJ58" s="206"/>
      <c r="AK58" s="206"/>
      <c r="AL58" s="206"/>
      <c r="AM58" s="206"/>
      <c r="AN58" s="206"/>
      <c r="AO58" s="206"/>
      <c r="AP58" s="206"/>
      <c r="AQ58" s="206"/>
      <c r="AR58" s="206"/>
      <c r="AS58" s="206"/>
      <c r="AT58" s="206"/>
      <c r="AU58" s="206"/>
      <c r="AV58" s="206"/>
      <c r="AW58" s="207"/>
    </row>
    <row r="59" spans="2:49" x14ac:dyDescent="0.2">
      <c r="B59" s="20"/>
      <c r="D59" s="20"/>
      <c r="E59" s="11"/>
      <c r="F59" s="205"/>
      <c r="G59" s="206"/>
      <c r="H59" s="206"/>
      <c r="I59" s="206"/>
      <c r="J59" s="206"/>
      <c r="K59" s="206"/>
      <c r="L59" s="206"/>
      <c r="M59" s="206"/>
      <c r="N59" s="206"/>
      <c r="O59" s="206"/>
      <c r="P59" s="206"/>
      <c r="Q59" s="206"/>
      <c r="R59" s="206"/>
      <c r="S59" s="206"/>
      <c r="T59" s="206"/>
      <c r="U59" s="206"/>
      <c r="V59" s="206"/>
      <c r="W59" s="206"/>
      <c r="X59" s="206"/>
      <c r="Y59" s="206"/>
      <c r="Z59" s="206"/>
      <c r="AA59" s="206"/>
      <c r="AB59" s="206"/>
      <c r="AC59" s="206"/>
      <c r="AD59" s="206"/>
      <c r="AE59" s="206"/>
      <c r="AF59" s="206"/>
      <c r="AG59" s="206"/>
      <c r="AH59" s="206"/>
      <c r="AI59" s="206"/>
      <c r="AJ59" s="206"/>
      <c r="AK59" s="206"/>
      <c r="AL59" s="206"/>
      <c r="AM59" s="206"/>
      <c r="AN59" s="206"/>
      <c r="AO59" s="206"/>
      <c r="AP59" s="206"/>
      <c r="AQ59" s="206"/>
      <c r="AR59" s="206"/>
      <c r="AS59" s="206"/>
      <c r="AT59" s="206"/>
      <c r="AU59" s="206"/>
      <c r="AV59" s="206"/>
      <c r="AW59" s="207"/>
    </row>
    <row r="60" spans="2:49" x14ac:dyDescent="0.2">
      <c r="B60" s="20"/>
      <c r="D60" s="20"/>
      <c r="E60" s="11"/>
      <c r="F60" s="205"/>
      <c r="G60" s="206"/>
      <c r="H60" s="206"/>
      <c r="I60" s="206"/>
      <c r="J60" s="206"/>
      <c r="K60" s="206"/>
      <c r="L60" s="206"/>
      <c r="M60" s="206"/>
      <c r="N60" s="206"/>
      <c r="O60" s="206"/>
      <c r="P60" s="206"/>
      <c r="Q60" s="206"/>
      <c r="R60" s="206"/>
      <c r="S60" s="206"/>
      <c r="T60" s="206"/>
      <c r="U60" s="206"/>
      <c r="V60" s="206"/>
      <c r="W60" s="206"/>
      <c r="X60" s="206"/>
      <c r="Y60" s="206"/>
      <c r="Z60" s="206"/>
      <c r="AA60" s="206"/>
      <c r="AB60" s="206"/>
      <c r="AC60" s="206"/>
      <c r="AD60" s="206"/>
      <c r="AE60" s="206"/>
      <c r="AF60" s="206"/>
      <c r="AG60" s="206"/>
      <c r="AH60" s="206"/>
      <c r="AI60" s="206"/>
      <c r="AJ60" s="206"/>
      <c r="AK60" s="206"/>
      <c r="AL60" s="206"/>
      <c r="AM60" s="206"/>
      <c r="AN60" s="206"/>
      <c r="AO60" s="206"/>
      <c r="AP60" s="206"/>
      <c r="AQ60" s="206"/>
      <c r="AR60" s="206"/>
      <c r="AS60" s="206"/>
      <c r="AT60" s="206"/>
      <c r="AU60" s="206"/>
      <c r="AV60" s="206"/>
      <c r="AW60" s="207"/>
    </row>
    <row r="61" spans="2:49" x14ac:dyDescent="0.2">
      <c r="B61" s="20"/>
      <c r="D61" s="20"/>
      <c r="E61" s="11"/>
      <c r="F61" s="205"/>
      <c r="G61" s="206"/>
      <c r="H61" s="206"/>
      <c r="I61" s="206"/>
      <c r="J61" s="206"/>
      <c r="K61" s="206"/>
      <c r="L61" s="206"/>
      <c r="M61" s="206"/>
      <c r="N61" s="206"/>
      <c r="O61" s="206"/>
      <c r="P61" s="206"/>
      <c r="Q61" s="206"/>
      <c r="R61" s="206"/>
      <c r="S61" s="206"/>
      <c r="T61" s="206"/>
      <c r="U61" s="206"/>
      <c r="V61" s="206"/>
      <c r="W61" s="206"/>
      <c r="X61" s="206"/>
      <c r="Y61" s="206"/>
      <c r="Z61" s="206"/>
      <c r="AA61" s="206"/>
      <c r="AB61" s="206"/>
      <c r="AC61" s="206"/>
      <c r="AD61" s="206"/>
      <c r="AE61" s="206"/>
      <c r="AF61" s="206"/>
      <c r="AG61" s="206"/>
      <c r="AH61" s="206"/>
      <c r="AI61" s="206"/>
      <c r="AJ61" s="206"/>
      <c r="AK61" s="206"/>
      <c r="AL61" s="206"/>
      <c r="AM61" s="206"/>
      <c r="AN61" s="206"/>
      <c r="AO61" s="206"/>
      <c r="AP61" s="206"/>
      <c r="AQ61" s="206"/>
      <c r="AR61" s="206"/>
      <c r="AS61" s="206"/>
      <c r="AT61" s="206"/>
      <c r="AU61" s="206"/>
      <c r="AV61" s="206"/>
      <c r="AW61" s="207"/>
    </row>
    <row r="62" spans="2:49" x14ac:dyDescent="0.2">
      <c r="B62" s="20"/>
      <c r="D62" s="20"/>
      <c r="E62" s="11"/>
      <c r="F62" s="205"/>
      <c r="G62" s="206"/>
      <c r="H62" s="206"/>
      <c r="I62" s="206"/>
      <c r="J62" s="206"/>
      <c r="K62" s="206"/>
      <c r="L62" s="206"/>
      <c r="M62" s="206"/>
      <c r="N62" s="206"/>
      <c r="O62" s="206"/>
      <c r="P62" s="206"/>
      <c r="Q62" s="206"/>
      <c r="R62" s="206"/>
      <c r="S62" s="206"/>
      <c r="T62" s="206"/>
      <c r="U62" s="206"/>
      <c r="V62" s="206"/>
      <c r="W62" s="206"/>
      <c r="X62" s="206"/>
      <c r="Y62" s="206"/>
      <c r="Z62" s="206"/>
      <c r="AA62" s="206"/>
      <c r="AB62" s="206"/>
      <c r="AC62" s="206"/>
      <c r="AD62" s="206"/>
      <c r="AE62" s="206"/>
      <c r="AF62" s="206"/>
      <c r="AG62" s="206"/>
      <c r="AH62" s="206"/>
      <c r="AI62" s="206"/>
      <c r="AJ62" s="206"/>
      <c r="AK62" s="206"/>
      <c r="AL62" s="206"/>
      <c r="AM62" s="206"/>
      <c r="AN62" s="206"/>
      <c r="AO62" s="206"/>
      <c r="AP62" s="206"/>
      <c r="AQ62" s="206"/>
      <c r="AR62" s="206"/>
      <c r="AS62" s="206"/>
      <c r="AT62" s="206"/>
      <c r="AU62" s="206"/>
      <c r="AV62" s="206"/>
      <c r="AW62" s="207"/>
    </row>
    <row r="63" spans="2:49" x14ac:dyDescent="0.2">
      <c r="B63" s="20"/>
      <c r="D63" s="20"/>
      <c r="E63" s="11"/>
      <c r="F63" s="205"/>
      <c r="G63" s="206"/>
      <c r="H63" s="206"/>
      <c r="I63" s="206"/>
      <c r="J63" s="206"/>
      <c r="K63" s="206"/>
      <c r="L63" s="206"/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  <c r="AA63" s="206"/>
      <c r="AB63" s="206"/>
      <c r="AC63" s="206"/>
      <c r="AD63" s="206"/>
      <c r="AE63" s="206"/>
      <c r="AF63" s="206"/>
      <c r="AG63" s="206"/>
      <c r="AH63" s="206"/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206"/>
      <c r="AU63" s="206"/>
      <c r="AV63" s="206"/>
      <c r="AW63" s="207"/>
    </row>
    <row r="64" spans="2:49" x14ac:dyDescent="0.2">
      <c r="B64" s="20"/>
      <c r="D64" s="20"/>
      <c r="E64" s="11"/>
      <c r="F64" s="205"/>
      <c r="G64" s="206"/>
      <c r="H64" s="206"/>
      <c r="I64" s="206"/>
      <c r="J64" s="206"/>
      <c r="K64" s="206"/>
      <c r="L64" s="206"/>
      <c r="M64" s="206"/>
      <c r="N64" s="206"/>
      <c r="O64" s="206"/>
      <c r="P64" s="206"/>
      <c r="Q64" s="206"/>
      <c r="R64" s="206"/>
      <c r="S64" s="206"/>
      <c r="T64" s="206"/>
      <c r="U64" s="206"/>
      <c r="V64" s="206"/>
      <c r="W64" s="206"/>
      <c r="X64" s="206"/>
      <c r="Y64" s="206"/>
      <c r="Z64" s="206"/>
      <c r="AA64" s="206"/>
      <c r="AB64" s="206"/>
      <c r="AC64" s="206"/>
      <c r="AD64" s="206"/>
      <c r="AE64" s="206"/>
      <c r="AF64" s="206"/>
      <c r="AG64" s="206"/>
      <c r="AH64" s="206"/>
      <c r="AI64" s="206"/>
      <c r="AJ64" s="206"/>
      <c r="AK64" s="206"/>
      <c r="AL64" s="206"/>
      <c r="AM64" s="206"/>
      <c r="AN64" s="206"/>
      <c r="AO64" s="206"/>
      <c r="AP64" s="206"/>
      <c r="AQ64" s="206"/>
      <c r="AR64" s="206"/>
      <c r="AS64" s="206"/>
      <c r="AT64" s="206"/>
      <c r="AU64" s="206"/>
      <c r="AV64" s="206"/>
      <c r="AW64" s="207"/>
    </row>
    <row r="65" spans="2:49" x14ac:dyDescent="0.2">
      <c r="B65" s="20"/>
      <c r="D65" s="20"/>
      <c r="E65" s="11"/>
      <c r="F65" s="205"/>
      <c r="G65" s="206"/>
      <c r="H65" s="206"/>
      <c r="I65" s="206"/>
      <c r="J65" s="206"/>
      <c r="K65" s="206"/>
      <c r="L65" s="206"/>
      <c r="M65" s="206"/>
      <c r="N65" s="206"/>
      <c r="O65" s="206"/>
      <c r="P65" s="206"/>
      <c r="Q65" s="206"/>
      <c r="R65" s="206"/>
      <c r="S65" s="206"/>
      <c r="T65" s="206"/>
      <c r="U65" s="206"/>
      <c r="V65" s="206"/>
      <c r="W65" s="206"/>
      <c r="X65" s="206"/>
      <c r="Y65" s="206"/>
      <c r="Z65" s="206"/>
      <c r="AA65" s="206"/>
      <c r="AB65" s="206"/>
      <c r="AC65" s="206"/>
      <c r="AD65" s="206"/>
      <c r="AE65" s="206"/>
      <c r="AF65" s="206"/>
      <c r="AG65" s="206"/>
      <c r="AH65" s="206"/>
      <c r="AI65" s="206"/>
      <c r="AJ65" s="206"/>
      <c r="AK65" s="206"/>
      <c r="AL65" s="206"/>
      <c r="AM65" s="206"/>
      <c r="AN65" s="206"/>
      <c r="AO65" s="206"/>
      <c r="AP65" s="206"/>
      <c r="AQ65" s="206"/>
      <c r="AR65" s="206"/>
      <c r="AS65" s="206"/>
      <c r="AT65" s="206"/>
      <c r="AU65" s="206"/>
      <c r="AV65" s="206"/>
      <c r="AW65" s="207"/>
    </row>
    <row r="66" spans="2:49" x14ac:dyDescent="0.2">
      <c r="B66" s="20"/>
      <c r="D66" s="20"/>
      <c r="E66" s="11"/>
      <c r="F66" s="205"/>
      <c r="G66" s="206"/>
      <c r="H66" s="206"/>
      <c r="I66" s="206"/>
      <c r="J66" s="206"/>
      <c r="K66" s="206"/>
      <c r="L66" s="206"/>
      <c r="M66" s="206"/>
      <c r="N66" s="206"/>
      <c r="O66" s="206"/>
      <c r="P66" s="206"/>
      <c r="Q66" s="206"/>
      <c r="R66" s="206"/>
      <c r="S66" s="206"/>
      <c r="T66" s="206"/>
      <c r="U66" s="206"/>
      <c r="V66" s="206"/>
      <c r="W66" s="206"/>
      <c r="X66" s="206"/>
      <c r="Y66" s="206"/>
      <c r="Z66" s="206"/>
      <c r="AA66" s="206"/>
      <c r="AB66" s="206"/>
      <c r="AC66" s="206"/>
      <c r="AD66" s="206"/>
      <c r="AE66" s="206"/>
      <c r="AF66" s="206"/>
      <c r="AG66" s="206"/>
      <c r="AH66" s="206"/>
      <c r="AI66" s="206"/>
      <c r="AJ66" s="206"/>
      <c r="AK66" s="206"/>
      <c r="AL66" s="206"/>
      <c r="AM66" s="206"/>
      <c r="AN66" s="206"/>
      <c r="AO66" s="206"/>
      <c r="AP66" s="206"/>
      <c r="AQ66" s="206"/>
      <c r="AR66" s="206"/>
      <c r="AS66" s="206"/>
      <c r="AT66" s="206"/>
      <c r="AU66" s="206"/>
      <c r="AV66" s="206"/>
      <c r="AW66" s="207"/>
    </row>
    <row r="67" spans="2:49" x14ac:dyDescent="0.2">
      <c r="B67" s="20"/>
      <c r="D67" s="20"/>
      <c r="E67" s="11"/>
      <c r="F67" s="205"/>
      <c r="G67" s="206"/>
      <c r="H67" s="206"/>
      <c r="I67" s="206"/>
      <c r="J67" s="206"/>
      <c r="K67" s="206"/>
      <c r="L67" s="206"/>
      <c r="M67" s="206"/>
      <c r="N67" s="206"/>
      <c r="O67" s="206"/>
      <c r="P67" s="206"/>
      <c r="Q67" s="206"/>
      <c r="R67" s="206"/>
      <c r="S67" s="206"/>
      <c r="T67" s="206"/>
      <c r="U67" s="206"/>
      <c r="V67" s="206"/>
      <c r="W67" s="206"/>
      <c r="X67" s="206"/>
      <c r="Y67" s="206"/>
      <c r="Z67" s="206"/>
      <c r="AA67" s="206"/>
      <c r="AB67" s="206"/>
      <c r="AC67" s="206"/>
      <c r="AD67" s="206"/>
      <c r="AE67" s="206"/>
      <c r="AF67" s="206"/>
      <c r="AG67" s="206"/>
      <c r="AH67" s="206"/>
      <c r="AI67" s="206"/>
      <c r="AJ67" s="206"/>
      <c r="AK67" s="206"/>
      <c r="AL67" s="206"/>
      <c r="AM67" s="206"/>
      <c r="AN67" s="206"/>
      <c r="AO67" s="206"/>
      <c r="AP67" s="206"/>
      <c r="AQ67" s="206"/>
      <c r="AR67" s="206"/>
      <c r="AS67" s="206"/>
      <c r="AT67" s="206"/>
      <c r="AU67" s="206"/>
      <c r="AV67" s="206"/>
      <c r="AW67" s="207"/>
    </row>
  </sheetData>
  <sheetProtection insertColumns="0" insertRows="0" deleteColumns="0" deleteRows="0" autoFilter="0"/>
  <mergeCells count="397">
    <mergeCell ref="AY22:AY23"/>
    <mergeCell ref="E30:E31"/>
    <mergeCell ref="AM30:AM31"/>
    <mergeCell ref="A5:G5"/>
    <mergeCell ref="A2:G2"/>
    <mergeCell ref="AV9:BD9"/>
    <mergeCell ref="AV10:AV12"/>
    <mergeCell ref="BC26:BC27"/>
    <mergeCell ref="AP26:AP27"/>
    <mergeCell ref="AQ26:AQ27"/>
    <mergeCell ref="AS26:AS27"/>
    <mergeCell ref="AS24:AS25"/>
    <mergeCell ref="AN26:AN27"/>
    <mergeCell ref="C3:M3"/>
    <mergeCell ref="AN13:AT13"/>
    <mergeCell ref="C9:C12"/>
    <mergeCell ref="D9:D12"/>
    <mergeCell ref="AM14:AM15"/>
    <mergeCell ref="AM16:AM17"/>
    <mergeCell ref="F13:AK13"/>
    <mergeCell ref="AL10:AL12"/>
    <mergeCell ref="AD10:AD11"/>
    <mergeCell ref="S10:S11"/>
    <mergeCell ref="D38:AW38"/>
    <mergeCell ref="F61:AW61"/>
    <mergeCell ref="F62:AW62"/>
    <mergeCell ref="F63:AW63"/>
    <mergeCell ref="F64:AW64"/>
    <mergeCell ref="F57:AW57"/>
    <mergeCell ref="F58:AW58"/>
    <mergeCell ref="F46:AW46"/>
    <mergeCell ref="F47:AW47"/>
    <mergeCell ref="F48:AW48"/>
    <mergeCell ref="F65:AW65"/>
    <mergeCell ref="F66:AW66"/>
    <mergeCell ref="F67:AW67"/>
    <mergeCell ref="F59:AW59"/>
    <mergeCell ref="F60:AW60"/>
    <mergeCell ref="F53:AW53"/>
    <mergeCell ref="F54:AW54"/>
    <mergeCell ref="F55:AW55"/>
    <mergeCell ref="F56:AW56"/>
    <mergeCell ref="F49:AW49"/>
    <mergeCell ref="F50:AW50"/>
    <mergeCell ref="F51:AW51"/>
    <mergeCell ref="F52:AW52"/>
    <mergeCell ref="F39:AW39"/>
    <mergeCell ref="F40:AW40"/>
    <mergeCell ref="F41:AW41"/>
    <mergeCell ref="F43:AW43"/>
    <mergeCell ref="F44:AW44"/>
    <mergeCell ref="F45:AW45"/>
    <mergeCell ref="AO20:AO21"/>
    <mergeCell ref="AP20:AP21"/>
    <mergeCell ref="AO28:AO29"/>
    <mergeCell ref="AO24:AO25"/>
    <mergeCell ref="AP24:AP25"/>
    <mergeCell ref="AM28:AM29"/>
    <mergeCell ref="AQ30:AQ31"/>
    <mergeCell ref="I34:N34"/>
    <mergeCell ref="I35:N35"/>
    <mergeCell ref="A33:G33"/>
    <mergeCell ref="AN22:AN23"/>
    <mergeCell ref="AP28:AP29"/>
    <mergeCell ref="AP22:AP23"/>
    <mergeCell ref="AS30:AS31"/>
    <mergeCell ref="P36:R36"/>
    <mergeCell ref="AU30:AU31"/>
    <mergeCell ref="AV30:AV31"/>
    <mergeCell ref="I36:N36"/>
    <mergeCell ref="F42:AW42"/>
    <mergeCell ref="AW30:AW31"/>
    <mergeCell ref="AT30:AT31"/>
    <mergeCell ref="AL30:AL31"/>
    <mergeCell ref="T36:X36"/>
    <mergeCell ref="AX28:AX29"/>
    <mergeCell ref="BC28:BC29"/>
    <mergeCell ref="BD28:BD29"/>
    <mergeCell ref="BA28:BA29"/>
    <mergeCell ref="BB28:BB29"/>
    <mergeCell ref="AX30:AX31"/>
    <mergeCell ref="AY30:AY31"/>
    <mergeCell ref="AZ30:AZ31"/>
    <mergeCell ref="BA30:BA31"/>
    <mergeCell ref="AT28:AT29"/>
    <mergeCell ref="BB26:BB27"/>
    <mergeCell ref="AY26:AY27"/>
    <mergeCell ref="AZ26:AZ27"/>
    <mergeCell ref="BA26:BA27"/>
    <mergeCell ref="AT26:AT27"/>
    <mergeCell ref="AY28:AY29"/>
    <mergeCell ref="AU28:AU29"/>
    <mergeCell ref="AV28:AV29"/>
    <mergeCell ref="AW28:AW29"/>
    <mergeCell ref="AN28:AN29"/>
    <mergeCell ref="AM26:AM27"/>
    <mergeCell ref="E26:E27"/>
    <mergeCell ref="AL26:AL27"/>
    <mergeCell ref="AQ28:AQ29"/>
    <mergeCell ref="AS28:AS29"/>
    <mergeCell ref="BB24:BB25"/>
    <mergeCell ref="BC24:BC25"/>
    <mergeCell ref="AN24:AN25"/>
    <mergeCell ref="BD26:BD27"/>
    <mergeCell ref="AU26:AU27"/>
    <mergeCell ref="AV26:AV27"/>
    <mergeCell ref="AX26:AX27"/>
    <mergeCell ref="BD24:BD25"/>
    <mergeCell ref="AW24:AW25"/>
    <mergeCell ref="AX24:AX25"/>
    <mergeCell ref="AV22:AV23"/>
    <mergeCell ref="AV18:AV19"/>
    <mergeCell ref="AQ16:AQ17"/>
    <mergeCell ref="AR20:AR21"/>
    <mergeCell ref="AU24:AU25"/>
    <mergeCell ref="AV24:AV25"/>
    <mergeCell ref="AT24:AT25"/>
    <mergeCell ref="AW16:AW17"/>
    <mergeCell ref="AX16:AX17"/>
    <mergeCell ref="AU18:AU19"/>
    <mergeCell ref="E20:E21"/>
    <mergeCell ref="AQ22:AQ23"/>
    <mergeCell ref="AQ20:AQ21"/>
    <mergeCell ref="AV16:AV17"/>
    <mergeCell ref="AS16:AS17"/>
    <mergeCell ref="AQ18:AQ19"/>
    <mergeCell ref="AS18:AS19"/>
    <mergeCell ref="AW20:AW21"/>
    <mergeCell ref="AX20:AX21"/>
    <mergeCell ref="AS22:AS23"/>
    <mergeCell ref="AS20:AS21"/>
    <mergeCell ref="AU20:AU21"/>
    <mergeCell ref="AV20:AV21"/>
    <mergeCell ref="AT20:AT21"/>
    <mergeCell ref="AW22:AW23"/>
    <mergeCell ref="AT22:AT23"/>
    <mergeCell ref="AU22:AU23"/>
    <mergeCell ref="AZ18:AZ19"/>
    <mergeCell ref="BA18:BA19"/>
    <mergeCell ref="BA20:BA21"/>
    <mergeCell ref="BB16:BB17"/>
    <mergeCell ref="AX18:AX19"/>
    <mergeCell ref="AY18:AY19"/>
    <mergeCell ref="BC30:BC31"/>
    <mergeCell ref="AY20:AY21"/>
    <mergeCell ref="AZ20:AZ21"/>
    <mergeCell ref="BC20:BC21"/>
    <mergeCell ref="AY24:AY25"/>
    <mergeCell ref="AZ24:AZ25"/>
    <mergeCell ref="AZ28:AZ29"/>
    <mergeCell ref="AZ22:AZ23"/>
    <mergeCell ref="BC22:BC23"/>
    <mergeCell ref="BA24:BA25"/>
    <mergeCell ref="BD30:BD31"/>
    <mergeCell ref="BB10:BB12"/>
    <mergeCell ref="BC10:BC12"/>
    <mergeCell ref="BB14:BB15"/>
    <mergeCell ref="BC14:BC15"/>
    <mergeCell ref="I33:N33"/>
    <mergeCell ref="AU9:AU12"/>
    <mergeCell ref="AU16:AU17"/>
    <mergeCell ref="BA16:BA17"/>
    <mergeCell ref="BB30:BB31"/>
    <mergeCell ref="A9:A12"/>
    <mergeCell ref="T35:X35"/>
    <mergeCell ref="T34:X34"/>
    <mergeCell ref="P33:R33"/>
    <mergeCell ref="T33:X33"/>
    <mergeCell ref="Q10:Q11"/>
    <mergeCell ref="A24:A25"/>
    <mergeCell ref="P35:R35"/>
    <mergeCell ref="P34:R34"/>
    <mergeCell ref="D26:D27"/>
    <mergeCell ref="A35:G35"/>
    <mergeCell ref="A14:A15"/>
    <mergeCell ref="C24:C25"/>
    <mergeCell ref="D24:D25"/>
    <mergeCell ref="E24:E25"/>
    <mergeCell ref="A26:A27"/>
    <mergeCell ref="C26:C27"/>
    <mergeCell ref="A28:A29"/>
    <mergeCell ref="C28:C29"/>
    <mergeCell ref="D28:D29"/>
    <mergeCell ref="AU13:BD13"/>
    <mergeCell ref="AY10:AY12"/>
    <mergeCell ref="AW10:AW12"/>
    <mergeCell ref="AX10:AX12"/>
    <mergeCell ref="AN14:AN15"/>
    <mergeCell ref="AT14:AT15"/>
    <mergeCell ref="AO14:AO15"/>
    <mergeCell ref="AS14:AS15"/>
    <mergeCell ref="AN11:AN12"/>
    <mergeCell ref="AO11:AT11"/>
    <mergeCell ref="C14:C15"/>
    <mergeCell ref="D14:D15"/>
    <mergeCell ref="AL14:AL15"/>
    <mergeCell ref="AO18:AO19"/>
    <mergeCell ref="AP18:AP19"/>
    <mergeCell ref="AO16:AO17"/>
    <mergeCell ref="AP16:AP17"/>
    <mergeCell ref="C16:C17"/>
    <mergeCell ref="D16:D17"/>
    <mergeCell ref="AM18:AM19"/>
    <mergeCell ref="A22:A23"/>
    <mergeCell ref="C22:C23"/>
    <mergeCell ref="D22:D23"/>
    <mergeCell ref="E22:E23"/>
    <mergeCell ref="AQ24:AQ25"/>
    <mergeCell ref="AO22:AO23"/>
    <mergeCell ref="AM24:AM25"/>
    <mergeCell ref="BJ22:BJ23"/>
    <mergeCell ref="A16:A17"/>
    <mergeCell ref="A30:A31"/>
    <mergeCell ref="C30:C31"/>
    <mergeCell ref="D30:D31"/>
    <mergeCell ref="AN30:AN31"/>
    <mergeCell ref="AP30:AP31"/>
    <mergeCell ref="A20:A21"/>
    <mergeCell ref="C20:C21"/>
    <mergeCell ref="D20:D21"/>
    <mergeCell ref="B9:B12"/>
    <mergeCell ref="BA10:BA12"/>
    <mergeCell ref="BD10:BD12"/>
    <mergeCell ref="E7:Q7"/>
    <mergeCell ref="F9:AK9"/>
    <mergeCell ref="E9:E12"/>
    <mergeCell ref="R7:W7"/>
    <mergeCell ref="AZ10:AZ12"/>
    <mergeCell ref="X7:Z7"/>
    <mergeCell ref="B20:B21"/>
    <mergeCell ref="B22:B23"/>
    <mergeCell ref="B24:B25"/>
    <mergeCell ref="B26:B27"/>
    <mergeCell ref="B28:B29"/>
    <mergeCell ref="AO30:AO31"/>
    <mergeCell ref="AL22:AL23"/>
    <mergeCell ref="E28:E29"/>
    <mergeCell ref="AL28:AL29"/>
    <mergeCell ref="AO26:AO27"/>
    <mergeCell ref="B30:B31"/>
    <mergeCell ref="AS7:AU7"/>
    <mergeCell ref="AX7:AZ7"/>
    <mergeCell ref="K10:K11"/>
    <mergeCell ref="L10:L11"/>
    <mergeCell ref="M10:M11"/>
    <mergeCell ref="N10:N11"/>
    <mergeCell ref="AM10:AM12"/>
    <mergeCell ref="AM7:AQ7"/>
    <mergeCell ref="B18:B19"/>
    <mergeCell ref="AM4:AQ4"/>
    <mergeCell ref="T10:T11"/>
    <mergeCell ref="U10:U11"/>
    <mergeCell ref="V10:V11"/>
    <mergeCell ref="I6:U6"/>
    <mergeCell ref="AE10:AE11"/>
    <mergeCell ref="AF10:AF11"/>
    <mergeCell ref="AN10:AT10"/>
    <mergeCell ref="AL9:AT9"/>
    <mergeCell ref="AS2:AW2"/>
    <mergeCell ref="Y3:AA3"/>
    <mergeCell ref="AB3:AD3"/>
    <mergeCell ref="BF13:BI13"/>
    <mergeCell ref="BF9:BI9"/>
    <mergeCell ref="BF10:BF12"/>
    <mergeCell ref="BG10:BG12"/>
    <mergeCell ref="BH10:BH12"/>
    <mergeCell ref="BI10:BI12"/>
    <mergeCell ref="BE9:BE12"/>
    <mergeCell ref="BE18:BE19"/>
    <mergeCell ref="BF18:BF19"/>
    <mergeCell ref="BG18:BG19"/>
    <mergeCell ref="BH18:BH19"/>
    <mergeCell ref="BI18:BI19"/>
    <mergeCell ref="BE20:BE21"/>
    <mergeCell ref="BF20:BF21"/>
    <mergeCell ref="BG20:BG21"/>
    <mergeCell ref="BH20:BH21"/>
    <mergeCell ref="BI20:BI21"/>
    <mergeCell ref="BI28:BI29"/>
    <mergeCell ref="BE22:BE23"/>
    <mergeCell ref="BF22:BF23"/>
    <mergeCell ref="BG22:BG23"/>
    <mergeCell ref="BH22:BH23"/>
    <mergeCell ref="BI22:BI23"/>
    <mergeCell ref="BI24:BI25"/>
    <mergeCell ref="BH24:BH25"/>
    <mergeCell ref="BG24:BG25"/>
    <mergeCell ref="BF24:BF25"/>
    <mergeCell ref="P10:P11"/>
    <mergeCell ref="BH30:BH31"/>
    <mergeCell ref="BI30:BI31"/>
    <mergeCell ref="AM6:AP6"/>
    <mergeCell ref="AS6:AU6"/>
    <mergeCell ref="AW6:AY6"/>
    <mergeCell ref="AR30:AR31"/>
    <mergeCell ref="BH26:BH27"/>
    <mergeCell ref="BI26:BI27"/>
    <mergeCell ref="BH28:BH29"/>
    <mergeCell ref="AB10:AB11"/>
    <mergeCell ref="BF26:BF27"/>
    <mergeCell ref="BG26:BG27"/>
    <mergeCell ref="F10:F11"/>
    <mergeCell ref="G10:G11"/>
    <mergeCell ref="H10:H11"/>
    <mergeCell ref="I10:I11"/>
    <mergeCell ref="J10:J11"/>
    <mergeCell ref="R10:R11"/>
    <mergeCell ref="O10:O11"/>
    <mergeCell ref="BJ9:BJ12"/>
    <mergeCell ref="BE28:BE29"/>
    <mergeCell ref="BF28:BF29"/>
    <mergeCell ref="BG28:BG29"/>
    <mergeCell ref="AC10:AC11"/>
    <mergeCell ref="W10:W11"/>
    <mergeCell ref="X10:X11"/>
    <mergeCell ref="Y10:Y11"/>
    <mergeCell ref="Z10:Z11"/>
    <mergeCell ref="AA10:AA11"/>
    <mergeCell ref="BJ30:BJ31"/>
    <mergeCell ref="BE30:BE31"/>
    <mergeCell ref="BF30:BF31"/>
    <mergeCell ref="BG30:BG31"/>
    <mergeCell ref="BJ28:BJ29"/>
    <mergeCell ref="AG10:AG11"/>
    <mergeCell ref="AH10:AH11"/>
    <mergeCell ref="AI10:AI11"/>
    <mergeCell ref="AJ10:AJ11"/>
    <mergeCell ref="AK10:AK11"/>
    <mergeCell ref="AR28:AR29"/>
    <mergeCell ref="AR26:AR27"/>
    <mergeCell ref="AR24:AR25"/>
    <mergeCell ref="AR22:AR23"/>
    <mergeCell ref="BE26:BE27"/>
    <mergeCell ref="BA22:BA23"/>
    <mergeCell ref="BE24:BE25"/>
    <mergeCell ref="BD22:BD23"/>
    <mergeCell ref="AX22:AX23"/>
    <mergeCell ref="AW26:AW27"/>
    <mergeCell ref="AL24:AL25"/>
    <mergeCell ref="AP14:AP15"/>
    <mergeCell ref="AQ14:AQ15"/>
    <mergeCell ref="AT18:AT19"/>
    <mergeCell ref="AT16:AT17"/>
    <mergeCell ref="BC16:BC17"/>
    <mergeCell ref="BB18:BB19"/>
    <mergeCell ref="AX14:AX15"/>
    <mergeCell ref="AW14:AW15"/>
    <mergeCell ref="AV14:AV15"/>
    <mergeCell ref="E18:E19"/>
    <mergeCell ref="E16:E17"/>
    <mergeCell ref="AN18:AN19"/>
    <mergeCell ref="AL18:AL19"/>
    <mergeCell ref="AM22:AM23"/>
    <mergeCell ref="AM20:AM21"/>
    <mergeCell ref="AN16:AN17"/>
    <mergeCell ref="AL20:AL21"/>
    <mergeCell ref="AN20:AN21"/>
    <mergeCell ref="AY14:AY15"/>
    <mergeCell ref="BB22:BB23"/>
    <mergeCell ref="BC18:BC19"/>
    <mergeCell ref="BD18:BD19"/>
    <mergeCell ref="BB20:BB21"/>
    <mergeCell ref="AL16:AL17"/>
    <mergeCell ref="BD16:BD17"/>
    <mergeCell ref="BD20:BD21"/>
    <mergeCell ref="AY16:AY17"/>
    <mergeCell ref="AZ16:AZ17"/>
    <mergeCell ref="BJ14:BJ15"/>
    <mergeCell ref="E14:E15"/>
    <mergeCell ref="B16:B17"/>
    <mergeCell ref="AU14:AU15"/>
    <mergeCell ref="D18:D19"/>
    <mergeCell ref="C18:C19"/>
    <mergeCell ref="AR16:AR17"/>
    <mergeCell ref="AR18:AR19"/>
    <mergeCell ref="AR14:AR15"/>
    <mergeCell ref="BD14:BD15"/>
    <mergeCell ref="BH14:BH15"/>
    <mergeCell ref="BG14:BG15"/>
    <mergeCell ref="BF14:BF15"/>
    <mergeCell ref="AW18:AW19"/>
    <mergeCell ref="A18:A19"/>
    <mergeCell ref="BJ20:BJ21"/>
    <mergeCell ref="BJ18:BJ19"/>
    <mergeCell ref="BA14:BA15"/>
    <mergeCell ref="AZ14:AZ15"/>
    <mergeCell ref="BJ16:BJ17"/>
    <mergeCell ref="BE14:BE15"/>
    <mergeCell ref="BJ26:BJ27"/>
    <mergeCell ref="BJ24:BJ25"/>
    <mergeCell ref="B14:B15"/>
    <mergeCell ref="BI16:BI17"/>
    <mergeCell ref="BH16:BH17"/>
    <mergeCell ref="BG16:BG17"/>
    <mergeCell ref="BF16:BF17"/>
    <mergeCell ref="BE16:BE17"/>
    <mergeCell ref="BI14:BI15"/>
  </mergeCells>
  <phoneticPr fontId="0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55" fitToHeight="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Данные</vt:lpstr>
      <vt:lpstr>Данные!Область_печати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2013-10-01T10:05:19Z</cp:lastPrinted>
  <dcterms:created xsi:type="dcterms:W3CDTF">2007-10-22T10:04:34Z</dcterms:created>
  <dcterms:modified xsi:type="dcterms:W3CDTF">2013-10-01T10:54:06Z</dcterms:modified>
</cp:coreProperties>
</file>