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  <c r="I12"/>
  <c r="I13"/>
  <c r="I20"/>
  <c r="I21"/>
  <c r="I19"/>
  <c r="I18"/>
  <c r="I17"/>
  <c r="I16"/>
  <c r="I15"/>
  <c r="I14"/>
  <c r="I11"/>
  <c r="I10"/>
  <c r="J12"/>
  <c r="M21"/>
  <c r="J21"/>
  <c r="K21" l="1"/>
  <c r="L21"/>
  <c r="M10"/>
  <c r="O10" s="1"/>
  <c r="M11"/>
  <c r="O11" s="1"/>
  <c r="M20"/>
  <c r="M19"/>
  <c r="M18"/>
  <c r="M17"/>
  <c r="O17" s="1"/>
  <c r="M16"/>
  <c r="O16" s="1"/>
  <c r="M15"/>
  <c r="O15" s="1"/>
  <c r="M14"/>
  <c r="O14" s="1"/>
  <c r="M13"/>
  <c r="O13" s="1"/>
  <c r="M12"/>
  <c r="O12" s="1"/>
  <c r="L12"/>
  <c r="J13"/>
  <c r="L13" s="1"/>
  <c r="L14"/>
  <c r="J15"/>
  <c r="L15" s="1"/>
  <c r="J16"/>
  <c r="L16" s="1"/>
  <c r="J17"/>
  <c r="L17" s="1"/>
  <c r="J18"/>
  <c r="L18" s="1"/>
  <c r="J19"/>
  <c r="L19" s="1"/>
  <c r="J20"/>
  <c r="L20" s="1"/>
  <c r="J11"/>
  <c r="L11" s="1"/>
  <c r="J10"/>
  <c r="L10" s="1"/>
  <c r="K14" l="1"/>
  <c r="K11"/>
  <c r="K10"/>
  <c r="K17" l="1"/>
  <c r="K15"/>
  <c r="K12"/>
  <c r="K16"/>
  <c r="K13"/>
  <c r="K20" l="1"/>
  <c r="K19"/>
  <c r="K18"/>
</calcChain>
</file>

<file path=xl/sharedStrings.xml><?xml version="1.0" encoding="utf-8"?>
<sst xmlns="http://schemas.openxmlformats.org/spreadsheetml/2006/main" count="41" uniqueCount="31">
  <si>
    <t>Фамилия И.О.</t>
  </si>
  <si>
    <t>Даты (дни) учётной недели</t>
  </si>
  <si>
    <t>Норма выработки</t>
  </si>
  <si>
    <t>Остаток (в часах)</t>
  </si>
  <si>
    <t>Отработанное  время (в часах)</t>
  </si>
  <si>
    <t xml:space="preserve">Время, предоставленное для отдыха (в часах) </t>
  </si>
  <si>
    <t>Время переработки с начала года (в часах)</t>
  </si>
  <si>
    <t>б</t>
  </si>
  <si>
    <t>отг</t>
  </si>
  <si>
    <t>Недоработка (за неделю, в часах)</t>
  </si>
  <si>
    <t>Переработка (за неделю, в часах)</t>
  </si>
  <si>
    <t>эталон для смены</t>
  </si>
  <si>
    <t>эталон для дневн.</t>
  </si>
  <si>
    <t>Иванов</t>
  </si>
  <si>
    <t>Петров</t>
  </si>
  <si>
    <t>Сидоров</t>
  </si>
  <si>
    <t>Попов</t>
  </si>
  <si>
    <t>Макаров</t>
  </si>
  <si>
    <t>Жуков</t>
  </si>
  <si>
    <t>Сергеев</t>
  </si>
  <si>
    <t>Андреев</t>
  </si>
  <si>
    <t>Алексеев</t>
  </si>
  <si>
    <t>Фёдоров</t>
  </si>
  <si>
    <t>Кузнецов</t>
  </si>
  <si>
    <t>Цветкова</t>
  </si>
  <si>
    <t>1. К значению в колонке J прибавлялось бы 8 часов за каждый день, если в диапазоне недели стоит "к" (командировка).</t>
  </si>
  <si>
    <t>2. Если возможно, то колонки переработка и недоработка объединить и соответственно недоработка отображалась бы с минусом</t>
  </si>
  <si>
    <t>отп</t>
  </si>
  <si>
    <t>3. Если сотрудник был всю неделю в отпуске, то у него получается норма и недоработка 1 час (строка №15). Как этого избежать?</t>
  </si>
  <si>
    <t>Дата и роспись сотрудника</t>
  </si>
  <si>
    <t>Даты и время привлечения сотрудников к исполнению служебных обязанностей (учётный период - одна неделя)</t>
  </si>
</sst>
</file>

<file path=xl/styles.xml><?xml version="1.0" encoding="utf-8"?>
<styleSheet xmlns="http://schemas.openxmlformats.org/spreadsheetml/2006/main">
  <numFmts count="1">
    <numFmt numFmtId="164" formatCode="[h]:mm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0" xfId="0" applyFont="1"/>
    <xf numFmtId="0" fontId="1" fillId="0" borderId="0" xfId="0" applyFont="1" applyBorder="1"/>
    <xf numFmtId="164" fontId="6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164" fontId="1" fillId="0" borderId="0" xfId="0" applyNumberFormat="1" applyFont="1"/>
    <xf numFmtId="164" fontId="7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0" fontId="3" fillId="0" borderId="9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0" fontId="8" fillId="0" borderId="4" xfId="0" applyFont="1" applyBorder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view="pageLayout" zoomScaleNormal="100" workbookViewId="0">
      <selection activeCell="C28" sqref="C28"/>
    </sheetView>
  </sheetViews>
  <sheetFormatPr defaultColWidth="9.140625" defaultRowHeight="15"/>
  <cols>
    <col min="1" max="1" width="19.140625" style="7" customWidth="1"/>
    <col min="2" max="8" width="5.85546875" style="7" customWidth="1"/>
    <col min="9" max="9" width="11.42578125" style="7" customWidth="1"/>
    <col min="10" max="10" width="12.28515625" style="7" customWidth="1"/>
    <col min="11" max="12" width="9.7109375" style="7" customWidth="1"/>
    <col min="13" max="15" width="9.140625" style="7"/>
    <col min="16" max="16" width="12.140625" style="7" customWidth="1"/>
    <col min="17" max="16384" width="9.140625" style="7"/>
  </cols>
  <sheetData>
    <row r="1" spans="1:17" ht="16.5" thickBot="1">
      <c r="A1" s="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100000000000001" customHeight="1">
      <c r="A2" s="18" t="s">
        <v>0</v>
      </c>
      <c r="B2" s="26" t="s">
        <v>30</v>
      </c>
      <c r="C2" s="27"/>
      <c r="D2" s="27"/>
      <c r="E2" s="27"/>
      <c r="F2" s="27"/>
      <c r="G2" s="27"/>
      <c r="H2" s="28"/>
      <c r="I2" s="24" t="s">
        <v>2</v>
      </c>
      <c r="J2" s="24" t="s">
        <v>4</v>
      </c>
      <c r="K2" s="24" t="s">
        <v>9</v>
      </c>
      <c r="L2" s="24" t="s">
        <v>10</v>
      </c>
      <c r="M2" s="24" t="s">
        <v>5</v>
      </c>
      <c r="N2" s="24" t="s">
        <v>6</v>
      </c>
      <c r="O2" s="24" t="s">
        <v>3</v>
      </c>
      <c r="P2" s="24" t="s">
        <v>29</v>
      </c>
      <c r="Q2" s="1"/>
    </row>
    <row r="3" spans="1:17" ht="20.100000000000001" customHeight="1">
      <c r="A3" s="19"/>
      <c r="B3" s="29"/>
      <c r="C3" s="30"/>
      <c r="D3" s="30"/>
      <c r="E3" s="30"/>
      <c r="F3" s="30"/>
      <c r="G3" s="30"/>
      <c r="H3" s="31"/>
      <c r="I3" s="25"/>
      <c r="J3" s="25"/>
      <c r="K3" s="25"/>
      <c r="L3" s="25"/>
      <c r="M3" s="25"/>
      <c r="N3" s="25"/>
      <c r="O3" s="25"/>
      <c r="P3" s="25"/>
      <c r="Q3" s="1"/>
    </row>
    <row r="4" spans="1:17" ht="20.100000000000001" customHeight="1">
      <c r="A4" s="19"/>
      <c r="B4" s="29"/>
      <c r="C4" s="30"/>
      <c r="D4" s="30"/>
      <c r="E4" s="30"/>
      <c r="F4" s="30"/>
      <c r="G4" s="30"/>
      <c r="H4" s="31"/>
      <c r="I4" s="25"/>
      <c r="J4" s="25"/>
      <c r="K4" s="25"/>
      <c r="L4" s="25"/>
      <c r="M4" s="25"/>
      <c r="N4" s="25"/>
      <c r="O4" s="25"/>
      <c r="P4" s="25"/>
      <c r="Q4" s="1"/>
    </row>
    <row r="5" spans="1:17" ht="20.100000000000001" customHeight="1">
      <c r="A5" s="19"/>
      <c r="B5" s="29"/>
      <c r="C5" s="30"/>
      <c r="D5" s="30"/>
      <c r="E5" s="30"/>
      <c r="F5" s="30"/>
      <c r="G5" s="30"/>
      <c r="H5" s="31"/>
      <c r="I5" s="25"/>
      <c r="J5" s="25"/>
      <c r="K5" s="25"/>
      <c r="L5" s="25"/>
      <c r="M5" s="25"/>
      <c r="N5" s="25"/>
      <c r="O5" s="25"/>
      <c r="P5" s="25"/>
      <c r="Q5" s="1"/>
    </row>
    <row r="6" spans="1:17" ht="18" customHeight="1" thickBot="1">
      <c r="A6" s="19"/>
      <c r="B6" s="29"/>
      <c r="C6" s="30"/>
      <c r="D6" s="30"/>
      <c r="E6" s="30"/>
      <c r="F6" s="30"/>
      <c r="G6" s="30"/>
      <c r="H6" s="31"/>
      <c r="I6" s="25"/>
      <c r="J6" s="25"/>
      <c r="K6" s="25"/>
      <c r="L6" s="25"/>
      <c r="M6" s="25"/>
      <c r="N6" s="25"/>
      <c r="O6" s="25"/>
      <c r="P6" s="25"/>
      <c r="Q6" s="1"/>
    </row>
    <row r="7" spans="1:17" ht="16.5" thickBot="1">
      <c r="A7" s="20"/>
      <c r="B7" s="21" t="s">
        <v>1</v>
      </c>
      <c r="C7" s="22"/>
      <c r="D7" s="22"/>
      <c r="E7" s="22"/>
      <c r="F7" s="22"/>
      <c r="G7" s="22"/>
      <c r="H7" s="23"/>
      <c r="I7" s="4"/>
      <c r="J7" s="4"/>
      <c r="K7" s="4"/>
      <c r="L7" s="4"/>
      <c r="M7" s="4"/>
      <c r="N7" s="4"/>
      <c r="O7" s="4"/>
      <c r="P7" s="4"/>
      <c r="Q7" s="1"/>
    </row>
    <row r="8" spans="1:17" ht="20.100000000000001" customHeight="1" thickBot="1">
      <c r="A8" s="2"/>
      <c r="B8" s="3">
        <v>1</v>
      </c>
      <c r="C8" s="15">
        <v>2</v>
      </c>
      <c r="D8" s="15">
        <v>3</v>
      </c>
      <c r="E8" s="15">
        <v>4</v>
      </c>
      <c r="F8" s="15">
        <v>5</v>
      </c>
      <c r="G8" s="5">
        <v>6</v>
      </c>
      <c r="H8" s="5">
        <v>7</v>
      </c>
      <c r="I8" s="32">
        <v>0.33333333333333331</v>
      </c>
      <c r="J8" s="5"/>
      <c r="K8" s="3"/>
      <c r="L8" s="15"/>
      <c r="M8" s="3"/>
      <c r="N8" s="3"/>
      <c r="O8" s="4"/>
      <c r="P8" s="4"/>
      <c r="Q8" s="1"/>
    </row>
    <row r="9" spans="1:17" ht="20.100000000000001" customHeight="1" thickBot="1">
      <c r="A9" s="36" t="s">
        <v>11</v>
      </c>
      <c r="B9" s="9"/>
      <c r="C9" s="9">
        <v>0.45833333333333331</v>
      </c>
      <c r="D9" s="9">
        <v>0.16666666666666666</v>
      </c>
      <c r="E9" s="9">
        <v>0.375</v>
      </c>
      <c r="F9" s="9"/>
      <c r="G9" s="9">
        <v>0.45833333333333331</v>
      </c>
      <c r="H9" s="9">
        <v>0.16666666666666666</v>
      </c>
      <c r="I9" s="10">
        <v>1.6666666666666667</v>
      </c>
      <c r="J9" s="10"/>
      <c r="K9" s="11"/>
      <c r="L9" s="11"/>
      <c r="M9" s="11"/>
      <c r="N9" s="11"/>
      <c r="O9" s="11"/>
      <c r="P9" s="11"/>
      <c r="Q9" s="1"/>
    </row>
    <row r="10" spans="1:17" ht="20.100000000000001" customHeight="1" thickBot="1">
      <c r="A10" s="6" t="s">
        <v>13</v>
      </c>
      <c r="B10" s="11"/>
      <c r="C10" s="11">
        <v>0.45833333333333331</v>
      </c>
      <c r="D10" s="11">
        <v>0.16666666666666666</v>
      </c>
      <c r="E10" s="11" t="s">
        <v>8</v>
      </c>
      <c r="F10" s="17"/>
      <c r="G10" s="17">
        <v>0.45833333333333331</v>
      </c>
      <c r="H10" s="17">
        <v>0.16666666666666666</v>
      </c>
      <c r="I10" s="10">
        <f>SUM(I9-((SUMIF(B$10:H$10,"Отг",B9:H9))+(SUMIF(B$10:H$10,"б",B9:H9))+(SUMIF(B$10:H$10,"отп",B9:H9))))</f>
        <v>1.2916666666666667</v>
      </c>
      <c r="J10" s="12">
        <f>SUM(B10:H10)</f>
        <v>1.25</v>
      </c>
      <c r="K10" s="11">
        <f>SUM(I10-J10)</f>
        <v>4.1666666666666741E-2</v>
      </c>
      <c r="L10" s="11">
        <f>SUM(J10-I10)</f>
        <v>-4.1666666666666741E-2</v>
      </c>
      <c r="M10" s="13">
        <f>SUMIF(B$10:H$10,"Отг",B9:H9)</f>
        <v>0.375</v>
      </c>
      <c r="N10" s="13">
        <v>0.5</v>
      </c>
      <c r="O10" s="13">
        <f t="shared" ref="O10:O16" si="0">SUM(N10-M10)</f>
        <v>0.125</v>
      </c>
      <c r="P10" s="13"/>
      <c r="Q10" s="1"/>
    </row>
    <row r="11" spans="1:17" ht="20.100000000000001" customHeight="1" thickBot="1">
      <c r="A11" s="6" t="s">
        <v>14</v>
      </c>
      <c r="B11" s="11"/>
      <c r="C11" s="11">
        <v>0.45833333333333331</v>
      </c>
      <c r="D11" s="11">
        <v>0.16666666666666666</v>
      </c>
      <c r="E11" s="11">
        <v>0.375</v>
      </c>
      <c r="F11" s="11"/>
      <c r="G11" s="17">
        <v>0.45833333333333331</v>
      </c>
      <c r="H11" s="17">
        <v>0.16666666666666666</v>
      </c>
      <c r="I11" s="10">
        <f>SUM(I9-((SUMIF(B$11:H$11,"Отг",B9:H9))+(SUMIF(B$11:H$11,"б",B9:H9))+(SUMIF(B$11:H$11,"отп",B9:H9))))</f>
        <v>1.6666666666666667</v>
      </c>
      <c r="J11" s="12">
        <f>SUM(B11:H11)</f>
        <v>1.625</v>
      </c>
      <c r="K11" s="11">
        <f t="shared" ref="K11:K21" si="1">SUM(I11-J11)</f>
        <v>4.1666666666666741E-2</v>
      </c>
      <c r="L11" s="11">
        <f t="shared" ref="L11:L21" si="2">SUM(J11-I11)</f>
        <v>-4.1666666666666741E-2</v>
      </c>
      <c r="M11" s="13">
        <f>SUMIF(B$11:H$11,"Отг",B9:H9)</f>
        <v>0</v>
      </c>
      <c r="N11" s="13">
        <v>2</v>
      </c>
      <c r="O11" s="13">
        <f t="shared" si="0"/>
        <v>2</v>
      </c>
      <c r="P11" s="13"/>
      <c r="Q11" s="1"/>
    </row>
    <row r="12" spans="1:17" ht="20.100000000000001" customHeight="1" thickBot="1">
      <c r="A12" s="6" t="s">
        <v>15</v>
      </c>
      <c r="B12" s="11"/>
      <c r="C12" s="11">
        <v>0.45833333333333331</v>
      </c>
      <c r="D12" s="11">
        <v>0.16666666666666666</v>
      </c>
      <c r="E12" s="11">
        <v>0.375</v>
      </c>
      <c r="F12" s="11"/>
      <c r="G12" s="17">
        <v>0.45833333333333331</v>
      </c>
      <c r="H12" s="17">
        <v>0.16666666666666666</v>
      </c>
      <c r="I12" s="10">
        <f>SUM(I9-((SUMIF(B$12:H$12,"Отг",B9:H9))+(SUMIF(B$12:H$12,"б",B9:H9))+(SUMIF(B$12:H$12,"отп",B9:H9))))</f>
        <v>1.6666666666666667</v>
      </c>
      <c r="J12" s="12">
        <f>SUM(B12:H12)</f>
        <v>1.625</v>
      </c>
      <c r="K12" s="11">
        <f t="shared" si="1"/>
        <v>4.1666666666666741E-2</v>
      </c>
      <c r="L12" s="11">
        <f t="shared" si="2"/>
        <v>-4.1666666666666741E-2</v>
      </c>
      <c r="M12" s="13">
        <f>SUMIF(B$12:H$12,"Отг",B9:H9)</f>
        <v>0</v>
      </c>
      <c r="N12" s="13">
        <v>0.33333333333333331</v>
      </c>
      <c r="O12" s="13">
        <f t="shared" si="0"/>
        <v>0.33333333333333331</v>
      </c>
      <c r="P12" s="13"/>
      <c r="Q12" s="1"/>
    </row>
    <row r="13" spans="1:17" ht="20.100000000000001" customHeight="1" thickBot="1">
      <c r="A13" s="6" t="s">
        <v>16</v>
      </c>
      <c r="B13" s="11"/>
      <c r="C13" s="11">
        <v>0.45833333333333331</v>
      </c>
      <c r="D13" s="11">
        <v>0.16666666666666666</v>
      </c>
      <c r="E13" s="11">
        <v>0.375</v>
      </c>
      <c r="F13" s="14"/>
      <c r="G13" s="17">
        <v>0.45833333333333331</v>
      </c>
      <c r="H13" s="17">
        <v>0.16666666666666666</v>
      </c>
      <c r="I13" s="10">
        <f>SUM(I9-((SUMIF(B$13:H$13,"Отг",B9:H9))+(SUMIF(B$13:H$13,"б",B9:H9))+(SUMIF(B$13:H$13,"отп",B9:H9))))</f>
        <v>1.6666666666666667</v>
      </c>
      <c r="J13" s="12">
        <f t="shared" ref="J12:J21" si="3">SUM(B13:H13)</f>
        <v>1.625</v>
      </c>
      <c r="K13" s="11">
        <f t="shared" si="1"/>
        <v>4.1666666666666741E-2</v>
      </c>
      <c r="L13" s="11">
        <f t="shared" si="2"/>
        <v>-4.1666666666666741E-2</v>
      </c>
      <c r="M13" s="13">
        <f>SUMIF(B$13:H$13,"Отг",B9:H9)</f>
        <v>0</v>
      </c>
      <c r="N13" s="13">
        <v>0.22916666666666666</v>
      </c>
      <c r="O13" s="13">
        <f t="shared" si="0"/>
        <v>0.22916666666666666</v>
      </c>
      <c r="P13" s="13"/>
      <c r="Q13" s="1"/>
    </row>
    <row r="14" spans="1:17" ht="20.100000000000001" customHeight="1" thickBot="1">
      <c r="A14" s="6" t="s">
        <v>17</v>
      </c>
      <c r="B14" s="11"/>
      <c r="C14" s="11">
        <v>0.45833333333333331</v>
      </c>
      <c r="D14" s="11">
        <v>0.16666666666666666</v>
      </c>
      <c r="E14" s="11">
        <v>0.375</v>
      </c>
      <c r="F14" s="11"/>
      <c r="G14" s="11">
        <v>0.45833333333333331</v>
      </c>
      <c r="H14" s="11">
        <v>0.16666666666666666</v>
      </c>
      <c r="I14" s="10">
        <f>SUM(I9-((SUMIF(B$14:H$14,"Отг",B9:H9))+(SUMIF(B$14:H$14,"б",B9:H9))+(SUMIF(B$14:H$14,"отп",B9:H9))))</f>
        <v>1.6666666666666667</v>
      </c>
      <c r="J14" s="12">
        <f t="shared" si="3"/>
        <v>1.625</v>
      </c>
      <c r="K14" s="11">
        <f>SUM(I14-J14)</f>
        <v>4.1666666666666741E-2</v>
      </c>
      <c r="L14" s="11">
        <f t="shared" si="2"/>
        <v>-4.1666666666666741E-2</v>
      </c>
      <c r="M14" s="13">
        <f>SUMIF(B$14:H$14,"Отг",B9:H9)</f>
        <v>0</v>
      </c>
      <c r="N14" s="13">
        <v>0</v>
      </c>
      <c r="O14" s="13">
        <f t="shared" si="0"/>
        <v>0</v>
      </c>
      <c r="P14" s="13"/>
      <c r="Q14" s="1"/>
    </row>
    <row r="15" spans="1:17" ht="20.100000000000001" customHeight="1" thickBot="1">
      <c r="A15" s="6" t="s">
        <v>18</v>
      </c>
      <c r="B15" s="11" t="s">
        <v>27</v>
      </c>
      <c r="C15" s="11" t="s">
        <v>27</v>
      </c>
      <c r="D15" s="11" t="s">
        <v>27</v>
      </c>
      <c r="E15" s="11" t="s">
        <v>27</v>
      </c>
      <c r="F15" s="11" t="s">
        <v>27</v>
      </c>
      <c r="G15" s="11" t="s">
        <v>27</v>
      </c>
      <c r="H15" s="11" t="s">
        <v>27</v>
      </c>
      <c r="I15" s="10">
        <f>SUM(I9-((SUMIF(B$15:H$15,"Отг",B9:H9))+(SUMIF(B$15:H$15,"б",B9:H9))+(SUMIF(B$15:H$15,"отп",B9:H9))))</f>
        <v>4.1666666666666741E-2</v>
      </c>
      <c r="J15" s="12">
        <f t="shared" si="3"/>
        <v>0</v>
      </c>
      <c r="K15" s="11">
        <f t="shared" si="1"/>
        <v>4.1666666666666741E-2</v>
      </c>
      <c r="L15" s="11">
        <f t="shared" si="2"/>
        <v>-4.1666666666666741E-2</v>
      </c>
      <c r="M15" s="13">
        <f>SUMIF(B$15:H$15,"Отг",B9:H9)</f>
        <v>0</v>
      </c>
      <c r="N15" s="13"/>
      <c r="O15" s="13">
        <f t="shared" si="0"/>
        <v>0</v>
      </c>
      <c r="P15" s="13"/>
      <c r="Q15" s="1"/>
    </row>
    <row r="16" spans="1:17" ht="20.100000000000001" customHeight="1" thickBot="1">
      <c r="A16" s="6" t="s">
        <v>19</v>
      </c>
      <c r="B16" s="11"/>
      <c r="C16" s="11">
        <v>0.45833333333333331</v>
      </c>
      <c r="D16" s="11">
        <v>0.16666666666666666</v>
      </c>
      <c r="E16" s="11">
        <v>0.375</v>
      </c>
      <c r="F16" s="11"/>
      <c r="G16" s="11">
        <v>0.45833333333333331</v>
      </c>
      <c r="H16" s="11">
        <v>0.16666666666666666</v>
      </c>
      <c r="I16" s="10">
        <f>SUM(I9-((SUMIF(B$16:H$16,"Отг",B9:H9))+(SUMIF(B$16:H$16,"б",B9:H9))+(SUMIF(B$16:H$16,"отп",B9:H9))))</f>
        <v>1.6666666666666667</v>
      </c>
      <c r="J16" s="12">
        <f t="shared" si="3"/>
        <v>1.625</v>
      </c>
      <c r="K16" s="11">
        <f t="shared" si="1"/>
        <v>4.1666666666666741E-2</v>
      </c>
      <c r="L16" s="11">
        <f t="shared" si="2"/>
        <v>-4.1666666666666741E-2</v>
      </c>
      <c r="M16" s="13">
        <f>SUMIF(B$16:H$16,"Отг",B9:H9)</f>
        <v>0</v>
      </c>
      <c r="N16" s="13"/>
      <c r="O16" s="13">
        <f t="shared" si="0"/>
        <v>0</v>
      </c>
      <c r="P16" s="13"/>
      <c r="Q16" s="1"/>
    </row>
    <row r="17" spans="1:17" ht="20.100000000000001" customHeight="1" thickBot="1">
      <c r="A17" s="6" t="s">
        <v>20</v>
      </c>
      <c r="B17" s="11"/>
      <c r="C17" s="11">
        <v>0.45833333333333331</v>
      </c>
      <c r="D17" s="11">
        <v>0.16666666666666666</v>
      </c>
      <c r="E17" s="11">
        <v>0.375</v>
      </c>
      <c r="F17" s="11"/>
      <c r="G17" s="11">
        <v>0.45833333333333331</v>
      </c>
      <c r="H17" s="11">
        <v>0.16666666666666666</v>
      </c>
      <c r="I17" s="10">
        <f>SUM(I9-((SUMIF(B$17:H$17,"Отг",B9:H9))+(SUMIF(B$17:H$17,"б",B9:H9))+(SUMIF(B$17:H$17,"отп",B9:H9))))</f>
        <v>1.6666666666666667</v>
      </c>
      <c r="J17" s="12">
        <f t="shared" si="3"/>
        <v>1.625</v>
      </c>
      <c r="K17" s="11">
        <f t="shared" si="1"/>
        <v>4.1666666666666741E-2</v>
      </c>
      <c r="L17" s="11">
        <f t="shared" si="2"/>
        <v>-4.1666666666666741E-2</v>
      </c>
      <c r="M17" s="13">
        <f>SUMIF(B$17:H$17,"Отг",B9:H9)</f>
        <v>0</v>
      </c>
      <c r="N17" s="13">
        <v>2</v>
      </c>
      <c r="O17" s="13">
        <f>SUM(N17-M17)</f>
        <v>2</v>
      </c>
      <c r="P17" s="13"/>
      <c r="Q17" s="1"/>
    </row>
    <row r="18" spans="1:17" ht="20.100000000000001" customHeight="1" thickBot="1">
      <c r="A18" s="6" t="s">
        <v>21</v>
      </c>
      <c r="B18" s="11"/>
      <c r="C18" s="11">
        <v>0.45833333333333331</v>
      </c>
      <c r="D18" s="11">
        <v>0.16666666666666666</v>
      </c>
      <c r="E18" s="11">
        <v>0.375</v>
      </c>
      <c r="F18" s="11"/>
      <c r="G18" s="11">
        <v>0.45833333333333331</v>
      </c>
      <c r="H18" s="11">
        <v>0.16666666666666666</v>
      </c>
      <c r="I18" s="10">
        <f>SUM(I9-((SUMIF(B$18:H$18,"Отг",B9:H9))+(SUMIF(B$18:H$18,"б",B9:H9))+(SUMIF(B$18:H$18,"отп",B9:H9))))</f>
        <v>1.6666666666666667</v>
      </c>
      <c r="J18" s="12">
        <f t="shared" si="3"/>
        <v>1.625</v>
      </c>
      <c r="K18" s="11">
        <f t="shared" si="1"/>
        <v>4.1666666666666741E-2</v>
      </c>
      <c r="L18" s="11">
        <f t="shared" si="2"/>
        <v>-4.1666666666666741E-2</v>
      </c>
      <c r="M18" s="13">
        <f>SUMIF(B$18:H$18,"Отг",B9:H9)</f>
        <v>0</v>
      </c>
      <c r="N18" s="13"/>
      <c r="O18" s="13"/>
      <c r="P18" s="13"/>
      <c r="Q18" s="1"/>
    </row>
    <row r="19" spans="1:17" ht="20.100000000000001" customHeight="1" thickBot="1">
      <c r="A19" s="6" t="s">
        <v>22</v>
      </c>
      <c r="B19" s="11"/>
      <c r="C19" s="11">
        <v>0.45833333333333331</v>
      </c>
      <c r="D19" s="11" t="s">
        <v>7</v>
      </c>
      <c r="E19" s="11" t="s">
        <v>7</v>
      </c>
      <c r="F19" s="11" t="s">
        <v>7</v>
      </c>
      <c r="G19" s="11" t="s">
        <v>7</v>
      </c>
      <c r="H19" s="11" t="s">
        <v>7</v>
      </c>
      <c r="I19" s="10">
        <f>SUM(I9-((SUMIF(B$19:H$19,"Отг",B9:H9))+(SUMIF(B$19:H$19,"б",B9:H9))+(SUMIF(B$19:H$19,"отп",B9:H9))))</f>
        <v>0.5</v>
      </c>
      <c r="J19" s="12">
        <f t="shared" si="3"/>
        <v>0.45833333333333331</v>
      </c>
      <c r="K19" s="11">
        <f t="shared" si="1"/>
        <v>4.1666666666666685E-2</v>
      </c>
      <c r="L19" s="11">
        <f t="shared" si="2"/>
        <v>-4.1666666666666685E-2</v>
      </c>
      <c r="M19" s="13">
        <f>SUMIF(B$19:H$19,"Отг",B9:H9)</f>
        <v>0</v>
      </c>
      <c r="N19" s="13"/>
      <c r="O19" s="13"/>
      <c r="P19" s="13"/>
      <c r="Q19" s="1"/>
    </row>
    <row r="20" spans="1:17" ht="20.100000000000001" customHeight="1" thickBot="1">
      <c r="A20" s="6" t="s">
        <v>23</v>
      </c>
      <c r="B20" s="11"/>
      <c r="C20" s="11">
        <v>0.45833333333333331</v>
      </c>
      <c r="D20" s="11">
        <v>0.16666666666666666</v>
      </c>
      <c r="E20" s="11">
        <v>0.375</v>
      </c>
      <c r="F20" s="11"/>
      <c r="G20" s="11">
        <v>0.45833333333333331</v>
      </c>
      <c r="H20" s="11">
        <v>0.16666666666666666</v>
      </c>
      <c r="I20" s="10">
        <f>SUM(I9-((SUMIF(B$20:H$20,"Отг",B9:H9))+(SUMIF(B$20:H$20,"б",B9:H9))+(SUMIF(B$20:H$20,"отп",B9:H9))))</f>
        <v>1.6666666666666667</v>
      </c>
      <c r="J20" s="12">
        <f t="shared" si="3"/>
        <v>1.625</v>
      </c>
      <c r="K20" s="11">
        <f t="shared" si="1"/>
        <v>4.1666666666666741E-2</v>
      </c>
      <c r="L20" s="11">
        <f t="shared" si="2"/>
        <v>-4.1666666666666741E-2</v>
      </c>
      <c r="M20" s="13">
        <f>SUMIF(B$20:H$20,"Отг",B9:H9)</f>
        <v>0</v>
      </c>
      <c r="N20" s="13"/>
      <c r="O20" s="13"/>
      <c r="P20" s="13"/>
      <c r="Q20" s="1"/>
    </row>
    <row r="21" spans="1:17" ht="20.100000000000001" customHeight="1" thickBot="1">
      <c r="A21" s="6" t="s">
        <v>24</v>
      </c>
      <c r="B21" s="33">
        <v>0.34375</v>
      </c>
      <c r="C21" s="33">
        <v>0.34375</v>
      </c>
      <c r="D21" s="33">
        <v>0.34375</v>
      </c>
      <c r="E21" s="33">
        <v>0.34375</v>
      </c>
      <c r="F21" s="34">
        <v>0.29166666666666669</v>
      </c>
      <c r="G21" s="11"/>
      <c r="H21" s="11"/>
      <c r="I21" s="10">
        <f>SUM(I9-((SUMIF(B$21:H$21,"Отг",B22:H22))+(SUMIF(B$21:H$21,"б",B22:H22))+(SUMIF(B$21:H$21,"отп",B22:H22))))</f>
        <v>1.6666666666666667</v>
      </c>
      <c r="J21" s="12">
        <f t="shared" si="3"/>
        <v>1.6666666666666667</v>
      </c>
      <c r="K21" s="11">
        <f t="shared" si="1"/>
        <v>0</v>
      </c>
      <c r="L21" s="11">
        <f t="shared" si="2"/>
        <v>0</v>
      </c>
      <c r="M21" s="13">
        <f>SUMIF(B$21:H$21,"Отг",B22:H22)</f>
        <v>0</v>
      </c>
      <c r="N21" s="13"/>
      <c r="O21" s="13"/>
      <c r="P21" s="13"/>
      <c r="Q21" s="1"/>
    </row>
    <row r="22" spans="1:17" ht="15.75">
      <c r="A22" s="37" t="s">
        <v>12</v>
      </c>
      <c r="B22" s="35">
        <v>0.34375</v>
      </c>
      <c r="C22" s="35">
        <v>0.34375</v>
      </c>
      <c r="D22" s="35">
        <v>0.34375</v>
      </c>
      <c r="E22" s="35">
        <v>0.34375</v>
      </c>
      <c r="F22" s="35">
        <v>0.29166666666666669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"/>
    </row>
    <row r="23" spans="1:17" ht="15.7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"/>
    </row>
    <row r="24" spans="1:17" ht="15.75">
      <c r="A24" s="16"/>
      <c r="B24" s="16" t="s">
        <v>25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"/>
    </row>
    <row r="25" spans="1:17" ht="15.75">
      <c r="A25" s="1"/>
      <c r="B25" s="16" t="s">
        <v>26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"/>
    </row>
    <row r="26" spans="1:17">
      <c r="B26" s="7" t="s">
        <v>28</v>
      </c>
    </row>
  </sheetData>
  <mergeCells count="11">
    <mergeCell ref="A2:A7"/>
    <mergeCell ref="B7:H7"/>
    <mergeCell ref="N2:N6"/>
    <mergeCell ref="P2:P6"/>
    <mergeCell ref="I2:I6"/>
    <mergeCell ref="O2:O6"/>
    <mergeCell ref="B2:H6"/>
    <mergeCell ref="J2:J6"/>
    <mergeCell ref="K2:K6"/>
    <mergeCell ref="M2:M6"/>
    <mergeCell ref="L2:L6"/>
  </mergeCells>
  <pageMargins left="0.19791666666666666" right="0.23958333333333334" top="0.47916666666666669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2012-04-02T15:14:08Z</dcterms:modified>
</cp:coreProperties>
</file>