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9035" windowHeight="12000"/>
  </bookViews>
  <sheets>
    <sheet name="ОКТЯБРЬ" sheetId="1" r:id="rId1"/>
  </sheets>
  <definedNames>
    <definedName name="_xlnm._FilterDatabase" localSheetId="0" hidden="1">ОКТЯБРЬ!$AF$2:$AF$20</definedName>
    <definedName name="cmndBase" localSheetId="0">#REF!</definedName>
    <definedName name="cmndBase">#REF!</definedName>
    <definedName name="cmndDayMonthTo" localSheetId="0">#REF!</definedName>
    <definedName name="cmndDayMonthTo">#REF!</definedName>
    <definedName name="cmndDays" localSheetId="0">#REF!</definedName>
    <definedName name="cmndDays">#REF!</definedName>
    <definedName name="cmndDocNum" localSheetId="0">#REF!</definedName>
    <definedName name="cmndDocNum">#REF!</definedName>
    <definedName name="cmndDocSer" localSheetId="0">#REF!</definedName>
    <definedName name="cmndDocSer">#REF!</definedName>
    <definedName name="cmndFIO" localSheetId="0">#REF!</definedName>
    <definedName name="cmndFIO">#REF!</definedName>
    <definedName name="cmndOrdDay" localSheetId="0">#REF!</definedName>
    <definedName name="cmndOrdDay">#REF!</definedName>
    <definedName name="cmndOrdMonth" localSheetId="0">#REF!</definedName>
    <definedName name="cmndOrdMonth">#REF!</definedName>
    <definedName name="cmndOrdNum" localSheetId="0">#REF!</definedName>
    <definedName name="cmndOrdNum">#REF!</definedName>
    <definedName name="cmndOrdYear" localSheetId="0">#REF!</definedName>
    <definedName name="cmndOrdYear">#REF!</definedName>
    <definedName name="cmndPoint" localSheetId="0">#REF!</definedName>
    <definedName name="cmndPoint">#REF!</definedName>
    <definedName name="cmndPoint1" localSheetId="0">#REF!</definedName>
    <definedName name="cmndPoint1">#REF!</definedName>
    <definedName name="cmndPos" localSheetId="0">#REF!</definedName>
    <definedName name="cmndPos">#REF!</definedName>
    <definedName name="cmndYearTo" localSheetId="0">#REF!</definedName>
    <definedName name="cmndYearTo">#REF!</definedName>
    <definedName name="cntAddition" localSheetId="0">#REF!</definedName>
    <definedName name="cntAddition">#REF!</definedName>
    <definedName name="cntDay" localSheetId="0">#REF!</definedName>
    <definedName name="cntDay">#REF!</definedName>
    <definedName name="cntMonth" localSheetId="0">#REF!</definedName>
    <definedName name="cntMonth">#REF!</definedName>
    <definedName name="cntName" localSheetId="0">#REF!</definedName>
    <definedName name="cntName">#REF!</definedName>
    <definedName name="cntNumber" localSheetId="0">#REF!</definedName>
    <definedName name="cntNumber">#REF!</definedName>
    <definedName name="cntPayer" localSheetId="0">#REF!</definedName>
    <definedName name="cntPayer">#REF!</definedName>
    <definedName name="cntPayer1" localSheetId="0">#REF!</definedName>
    <definedName name="cntPayer1">#REF!</definedName>
    <definedName name="cntPayerAddr1" localSheetId="0">#REF!</definedName>
    <definedName name="cntPayerAddr1">#REF!</definedName>
    <definedName name="cntPayerAddr2" localSheetId="0">#REF!</definedName>
    <definedName name="cntPayerAddr2">#REF!</definedName>
    <definedName name="cntPayerBank1" localSheetId="0">#REF!</definedName>
    <definedName name="cntPayerBank1">#REF!</definedName>
    <definedName name="cntPayerBank2" localSheetId="0">#REF!</definedName>
    <definedName name="cntPayerBank2">#REF!</definedName>
    <definedName name="cntPayerBank3" localSheetId="0">#REF!</definedName>
    <definedName name="cntPayerBank3">#REF!</definedName>
    <definedName name="cntPayerCount" localSheetId="0">#REF!</definedName>
    <definedName name="cntPayerCount">#REF!</definedName>
    <definedName name="cntPayerCountCor" localSheetId="0">#REF!</definedName>
    <definedName name="cntPayerCountCor">#REF!</definedName>
    <definedName name="cntPriceC" localSheetId="0">#REF!</definedName>
    <definedName name="cntPriceC">#REF!</definedName>
    <definedName name="cntPriceR" localSheetId="0">#REF!</definedName>
    <definedName name="cntPriceR">#REF!</definedName>
    <definedName name="cntQnt" localSheetId="0">#REF!</definedName>
    <definedName name="cntQnt">#REF!</definedName>
    <definedName name="cntSumC" localSheetId="0">#REF!</definedName>
    <definedName name="cntSumC">#REF!</definedName>
    <definedName name="cntSumR" localSheetId="0">#REF!</definedName>
    <definedName name="cntSumR">#REF!</definedName>
    <definedName name="cntSuppAddr1" localSheetId="0">#REF!</definedName>
    <definedName name="cntSuppAddr1">#REF!</definedName>
    <definedName name="cntSuppAddr2" localSheetId="0">#REF!</definedName>
    <definedName name="cntSuppAddr2">#REF!</definedName>
    <definedName name="cntSuppBank" localSheetId="0">#REF!</definedName>
    <definedName name="cntSuppBank">#REF!</definedName>
    <definedName name="cntSuppCount" localSheetId="0">#REF!</definedName>
    <definedName name="cntSuppCount">#REF!</definedName>
    <definedName name="cntSuppCountCor" localSheetId="0">#REF!</definedName>
    <definedName name="cntSuppCountCor">#REF!</definedName>
    <definedName name="cntSupplier" localSheetId="0">#REF!</definedName>
    <definedName name="cntSupplier">#REF!</definedName>
    <definedName name="cntSuppMFO1" localSheetId="0">#REF!</definedName>
    <definedName name="cntSuppMFO1">#REF!</definedName>
    <definedName name="cntSuppMFO2" localSheetId="0">#REF!</definedName>
    <definedName name="cntSuppMFO2">#REF!</definedName>
    <definedName name="cntSuppTlf" localSheetId="0">#REF!</definedName>
    <definedName name="cntSuppTlf">#REF!</definedName>
    <definedName name="cntUnit" localSheetId="0">#REF!</definedName>
    <definedName name="cntUnit">#REF!</definedName>
    <definedName name="cntYear" localSheetId="0">#REF!</definedName>
    <definedName name="cntYear">#REF!</definedName>
    <definedName name="dvrCustomer" localSheetId="0">#REF!</definedName>
    <definedName name="dvrCustomer">#REF!</definedName>
    <definedName name="dvrDay" localSheetId="0">#REF!</definedName>
    <definedName name="dvrDay">#REF!</definedName>
    <definedName name="dvrDocDay" localSheetId="0">#REF!</definedName>
    <definedName name="dvrDocDay">#REF!</definedName>
    <definedName name="dvrDocIss" localSheetId="0">#REF!</definedName>
    <definedName name="dvrDocIss">#REF!</definedName>
    <definedName name="dvrDocMonth" localSheetId="0">#REF!</definedName>
    <definedName name="dvrDocMonth">#REF!</definedName>
    <definedName name="dvrDocNum" localSheetId="0">#REF!</definedName>
    <definedName name="dvrDocNum">#REF!</definedName>
    <definedName name="dvrDocSer" localSheetId="0">#REF!</definedName>
    <definedName name="dvrDocSer">#REF!</definedName>
    <definedName name="dvrDocYear" localSheetId="0">#REF!</definedName>
    <definedName name="dvrDocYear">#REF!</definedName>
    <definedName name="dvrMonth" localSheetId="0">#REF!</definedName>
    <definedName name="dvrMonth">#REF!</definedName>
    <definedName name="dvrName" localSheetId="0">#REF!</definedName>
    <definedName name="dvrName">#REF!</definedName>
    <definedName name="dvrNo" localSheetId="0">#REF!</definedName>
    <definedName name="dvrNo">#REF!</definedName>
    <definedName name="dvrNumber" localSheetId="0">#REF!</definedName>
    <definedName name="dvrNumber">#REF!</definedName>
    <definedName name="dvrOrder" localSheetId="0">#REF!</definedName>
    <definedName name="dvrOrder">#REF!</definedName>
    <definedName name="dvrPayer" localSheetId="0">#REF!</definedName>
    <definedName name="dvrPayer">#REF!</definedName>
    <definedName name="dvrPayerBank1" localSheetId="0">#REF!</definedName>
    <definedName name="dvrPayerBank1">#REF!</definedName>
    <definedName name="dvrPayerBank2" localSheetId="0">#REF!</definedName>
    <definedName name="dvrPayerBank2">#REF!</definedName>
    <definedName name="dvrPayerCount" localSheetId="0">#REF!</definedName>
    <definedName name="dvrPayerCount">#REF!</definedName>
    <definedName name="dvrQnt" localSheetId="0">#REF!</definedName>
    <definedName name="dvrQnt">#REF!</definedName>
    <definedName name="dvrReceiver" localSheetId="0">#REF!</definedName>
    <definedName name="dvrReceiver">#REF!</definedName>
    <definedName name="dvrSupplier" localSheetId="0">#REF!</definedName>
    <definedName name="dvrSupplier">#REF!</definedName>
    <definedName name="dvrUnit" localSheetId="0">#REF!</definedName>
    <definedName name="dvrUnit">#REF!</definedName>
    <definedName name="dvrValidDay" localSheetId="0">#REF!</definedName>
    <definedName name="dvrValidDay">#REF!</definedName>
    <definedName name="dvrValidMonth" localSheetId="0">#REF!</definedName>
    <definedName name="dvrValidMonth">#REF!</definedName>
    <definedName name="dvrValidYear" localSheetId="0">#REF!</definedName>
    <definedName name="dvrValidYear">#REF!</definedName>
    <definedName name="dvrYear" localSheetId="0">#REF!</definedName>
    <definedName name="dvrYear">#REF!</definedName>
    <definedName name="elkAddr1" localSheetId="0">#REF!</definedName>
    <definedName name="elkAddr1">#REF!</definedName>
    <definedName name="elkAddr2" localSheetId="0">#REF!</definedName>
    <definedName name="elkAddr2">#REF!</definedName>
    <definedName name="elkCount" localSheetId="0">#REF!</definedName>
    <definedName name="elkCount">#REF!</definedName>
    <definedName name="elkCountFrom" localSheetId="0">#REF!</definedName>
    <definedName name="elkCountFrom">#REF!</definedName>
    <definedName name="elkCountTo" localSheetId="0">#REF!</definedName>
    <definedName name="elkCountTo">#REF!</definedName>
    <definedName name="elkDateFrom" localSheetId="0">#REF!</definedName>
    <definedName name="elkDateFrom">#REF!</definedName>
    <definedName name="elkDateTo" localSheetId="0">#REF!</definedName>
    <definedName name="elkDateTo">#REF!</definedName>
    <definedName name="elkDiscount" localSheetId="0">#REF!</definedName>
    <definedName name="elkDiscount">#REF!</definedName>
    <definedName name="elkKAddr1" localSheetId="0">#REF!</definedName>
    <definedName name="elkKAddr1">#REF!</definedName>
    <definedName name="elkKAddr2" localSheetId="0">#REF!</definedName>
    <definedName name="elkKAddr2">#REF!</definedName>
    <definedName name="elkKCount" localSheetId="0">#REF!</definedName>
    <definedName name="elkKCount">#REF!</definedName>
    <definedName name="elkKCountFrom" localSheetId="0">#REF!</definedName>
    <definedName name="elkKCountFrom">#REF!</definedName>
    <definedName name="elkKCountTo" localSheetId="0">#REF!</definedName>
    <definedName name="elkKCountTo">#REF!</definedName>
    <definedName name="elkKDateFrom" localSheetId="0">#REF!</definedName>
    <definedName name="elkKDateFrom">#REF!</definedName>
    <definedName name="elkKDateTo" localSheetId="0">#REF!</definedName>
    <definedName name="elkKDateTo">#REF!</definedName>
    <definedName name="elkKDiscount" localSheetId="0">#REF!</definedName>
    <definedName name="elkKDiscount">#REF!</definedName>
    <definedName name="elkKNumber" localSheetId="0">#REF!</definedName>
    <definedName name="elkKNumber">#REF!</definedName>
    <definedName name="elkKSumC" localSheetId="0">#REF!</definedName>
    <definedName name="elkKSumC">#REF!</definedName>
    <definedName name="elkKSumR" localSheetId="0">#REF!</definedName>
    <definedName name="elkKSumR">#REF!</definedName>
    <definedName name="elkKTarif" localSheetId="0">#REF!</definedName>
    <definedName name="elkKTarif">#REF!</definedName>
    <definedName name="elkNumber" localSheetId="0">#REF!</definedName>
    <definedName name="elkNumber">#REF!</definedName>
    <definedName name="elkSumC" localSheetId="0">#REF!</definedName>
    <definedName name="elkSumC">#REF!</definedName>
    <definedName name="elkSumR" localSheetId="0">#REF!</definedName>
    <definedName name="elkSumR">#REF!</definedName>
    <definedName name="elkTarif" localSheetId="0">#REF!</definedName>
    <definedName name="elkTarif">#REF!</definedName>
    <definedName name="nakDay" localSheetId="0">#REF!</definedName>
    <definedName name="nakDay">#REF!</definedName>
    <definedName name="nakFrom" localSheetId="0">#REF!</definedName>
    <definedName name="nakFrom">#REF!</definedName>
    <definedName name="nakMonth" localSheetId="0">#REF!</definedName>
    <definedName name="nakMonth">#REF!</definedName>
    <definedName name="nakName" localSheetId="0">#REF!</definedName>
    <definedName name="nakName">#REF!</definedName>
    <definedName name="nakNo" localSheetId="0">#REF!</definedName>
    <definedName name="nakNo">#REF!</definedName>
    <definedName name="nakNumber" localSheetId="0">#REF!</definedName>
    <definedName name="nakNumber">#REF!</definedName>
    <definedName name="nakPriceC" localSheetId="0">#REF!</definedName>
    <definedName name="nakPriceC">#REF!</definedName>
    <definedName name="nakPriceR" localSheetId="0">#REF!</definedName>
    <definedName name="nakPriceR">#REF!</definedName>
    <definedName name="nakQnt" localSheetId="0">#REF!</definedName>
    <definedName name="nakQnt">#REF!</definedName>
    <definedName name="nakSumC" localSheetId="0">#REF!</definedName>
    <definedName name="nakSumC">#REF!</definedName>
    <definedName name="nakSumR" localSheetId="0">#REF!</definedName>
    <definedName name="nakSumR">#REF!</definedName>
    <definedName name="nakTo" localSheetId="0">#REF!</definedName>
    <definedName name="nakTo">#REF!</definedName>
    <definedName name="nakYear" localSheetId="0">#REF!</definedName>
    <definedName name="nakYear">#REF!</definedName>
    <definedName name="pmnCCode1" localSheetId="0">#REF!</definedName>
    <definedName name="pmnCCode1">#REF!</definedName>
    <definedName name="pmnCCode2" localSheetId="0">#REF!</definedName>
    <definedName name="pmnCCode2">#REF!</definedName>
    <definedName name="pmnDay" localSheetId="0">#REF!</definedName>
    <definedName name="pmnDay">#REF!</definedName>
    <definedName name="pmnDCode1" localSheetId="0">#REF!</definedName>
    <definedName name="pmnDCode1">#REF!</definedName>
    <definedName name="pmnDCode2" localSheetId="0">#REF!</definedName>
    <definedName name="pmnDCode2">#REF!</definedName>
    <definedName name="pmnDirection" localSheetId="0">#REF!</definedName>
    <definedName name="pmnDirection">#REF!</definedName>
    <definedName name="pmnMonth" localSheetId="0">#REF!</definedName>
    <definedName name="pmnMonth">#REF!</definedName>
    <definedName name="pmnNumber" localSheetId="0">#REF!</definedName>
    <definedName name="pmnNumber">#REF!</definedName>
    <definedName name="pmnOper" localSheetId="0">#REF!</definedName>
    <definedName name="pmnOper">#REF!</definedName>
    <definedName name="pmnPayer" localSheetId="0">#REF!</definedName>
    <definedName name="pmnPayer">#REF!</definedName>
    <definedName name="pmnPayer1" localSheetId="0">#REF!</definedName>
    <definedName name="pmnPayer1">#REF!</definedName>
    <definedName name="pmnPayerBank1" localSheetId="0">#REF!</definedName>
    <definedName name="pmnPayerBank1">#REF!</definedName>
    <definedName name="pmnPayerBank2" localSheetId="0">#REF!</definedName>
    <definedName name="pmnPayerBank2">#REF!</definedName>
    <definedName name="pmnPayerBank3" localSheetId="0">#REF!</definedName>
    <definedName name="pmnPayerBank3">#REF!</definedName>
    <definedName name="pmnPayerCode" localSheetId="0">#REF!</definedName>
    <definedName name="pmnPayerCode">#REF!</definedName>
    <definedName name="pmnPayerCount1" localSheetId="0">#REF!</definedName>
    <definedName name="pmnPayerCount1">#REF!</definedName>
    <definedName name="pmnPayerCount2" localSheetId="0">#REF!</definedName>
    <definedName name="pmnPayerCount2">#REF!</definedName>
    <definedName name="pmnPayerCount3" localSheetId="0">#REF!</definedName>
    <definedName name="pmnPayerCount3">#REF!</definedName>
    <definedName name="pmnRecBank1" localSheetId="0">#REF!</definedName>
    <definedName name="pmnRecBank1">#REF!</definedName>
    <definedName name="pmnRecBank2" localSheetId="0">#REF!</definedName>
    <definedName name="pmnRecBank2">#REF!</definedName>
    <definedName name="pmnRecBank3" localSheetId="0">#REF!</definedName>
    <definedName name="pmnRecBank3">#REF!</definedName>
    <definedName name="pmnRecCode" localSheetId="0">#REF!</definedName>
    <definedName name="pmnRecCode">#REF!</definedName>
    <definedName name="pmnRecCount1" localSheetId="0">#REF!</definedName>
    <definedName name="pmnRecCount1">#REF!</definedName>
    <definedName name="pmnRecCount2" localSheetId="0">#REF!</definedName>
    <definedName name="pmnRecCount2">#REF!</definedName>
    <definedName name="pmnRecCount3" localSheetId="0">#REF!</definedName>
    <definedName name="pmnRecCount3">#REF!</definedName>
    <definedName name="pmnReceiver" localSheetId="0">#REF!</definedName>
    <definedName name="pmnReceiver">#REF!</definedName>
    <definedName name="pmnReceiver1" localSheetId="0">#REF!</definedName>
    <definedName name="pmnReceiver1">#REF!</definedName>
    <definedName name="pmnSum1" localSheetId="0">#REF!</definedName>
    <definedName name="pmnSum1">#REF!</definedName>
    <definedName name="pmnSum2" localSheetId="0">#REF!</definedName>
    <definedName name="pmnSum2">#REF!</definedName>
    <definedName name="pmnWNalog" localSheetId="0">#REF!</definedName>
    <definedName name="pmnWNalog">#REF!</definedName>
    <definedName name="pmnWSum1" localSheetId="0">#REF!</definedName>
    <definedName name="pmnWSum1">#REF!</definedName>
    <definedName name="pmnWSum2" localSheetId="0">#REF!</definedName>
    <definedName name="pmnWSum2">#REF!</definedName>
    <definedName name="pmnWSum3" localSheetId="0">#REF!</definedName>
    <definedName name="pmnWSum3">#REF!</definedName>
    <definedName name="pmnYear" localSheetId="0">#REF!</definedName>
    <definedName name="pmnYear">#REF!</definedName>
    <definedName name="priApplication1" localSheetId="0">#REF!</definedName>
    <definedName name="priApplication1">#REF!</definedName>
    <definedName name="priApplication2" localSheetId="0">#REF!</definedName>
    <definedName name="priApplication2">#REF!</definedName>
    <definedName name="priDate1" localSheetId="0">#REF!</definedName>
    <definedName name="priDate1">#REF!</definedName>
    <definedName name="priDate2" localSheetId="0">#REF!</definedName>
    <definedName name="priDate2">#REF!</definedName>
    <definedName name="priKDay" localSheetId="0">#REF!</definedName>
    <definedName name="priKDay">#REF!</definedName>
    <definedName name="priKMonth" localSheetId="0">#REF!</definedName>
    <definedName name="priKMonth">#REF!</definedName>
    <definedName name="priKNumber" localSheetId="0">#REF!</definedName>
    <definedName name="priKNumber">#REF!</definedName>
    <definedName name="priKOrgn" localSheetId="0">#REF!</definedName>
    <definedName name="priKOrgn">#REF!</definedName>
    <definedName name="priKPayer1" localSheetId="0">#REF!</definedName>
    <definedName name="priKPayer1">#REF!</definedName>
    <definedName name="priKPayer2" localSheetId="0">#REF!</definedName>
    <definedName name="priKPayer2">#REF!</definedName>
    <definedName name="priKPayer3" localSheetId="0">#REF!</definedName>
    <definedName name="priKPayer3">#REF!</definedName>
    <definedName name="priKSubject1" localSheetId="0">#REF!</definedName>
    <definedName name="priKSubject1">#REF!</definedName>
    <definedName name="priKSubject2" localSheetId="0">#REF!</definedName>
    <definedName name="priKSubject2">#REF!</definedName>
    <definedName name="priKSubject3" localSheetId="0">#REF!</definedName>
    <definedName name="priKSubject3">#REF!</definedName>
    <definedName name="priKWSum1" localSheetId="0">#REF!</definedName>
    <definedName name="priKWSum1">#REF!</definedName>
    <definedName name="priKWSum2" localSheetId="0">#REF!</definedName>
    <definedName name="priKWSum2">#REF!</definedName>
    <definedName name="priKWSum3" localSheetId="0">#REF!</definedName>
    <definedName name="priKWSum3">#REF!</definedName>
    <definedName name="priKWSum4" localSheetId="0">#REF!</definedName>
    <definedName name="priKWSum4">#REF!</definedName>
    <definedName name="priKWSum5" localSheetId="0">#REF!</definedName>
    <definedName name="priKWSum5">#REF!</definedName>
    <definedName name="priKWSumC" localSheetId="0">#REF!</definedName>
    <definedName name="priKWSumC">#REF!</definedName>
    <definedName name="priKYear" localSheetId="0">#REF!</definedName>
    <definedName name="priKYear">#REF!</definedName>
    <definedName name="priNumber" localSheetId="0">#REF!</definedName>
    <definedName name="priNumber">#REF!</definedName>
    <definedName name="priOrgn" localSheetId="0">#REF!</definedName>
    <definedName name="priOrgn">#REF!</definedName>
    <definedName name="priPayer" localSheetId="0">#REF!</definedName>
    <definedName name="priPayer">#REF!</definedName>
    <definedName name="priSubject1" localSheetId="0">#REF!</definedName>
    <definedName name="priSubject1">#REF!</definedName>
    <definedName name="priSubject2" localSheetId="0">#REF!</definedName>
    <definedName name="priSubject2">#REF!</definedName>
    <definedName name="priSum" localSheetId="0">#REF!</definedName>
    <definedName name="priSum">#REF!</definedName>
    <definedName name="priWSum1" localSheetId="0">#REF!</definedName>
    <definedName name="priWSum1">#REF!</definedName>
    <definedName name="priWSum2" localSheetId="0">#REF!</definedName>
    <definedName name="priWSum2">#REF!</definedName>
    <definedName name="priWSumC" localSheetId="0">#REF!</definedName>
    <definedName name="priWSumC">#REF!</definedName>
    <definedName name="rasApplication1" localSheetId="0">#REF!</definedName>
    <definedName name="rasApplication1">#REF!</definedName>
    <definedName name="rasApplication2" localSheetId="0">#REF!</definedName>
    <definedName name="rasApplication2">#REF!</definedName>
    <definedName name="rasDate1" localSheetId="0">#REF!</definedName>
    <definedName name="rasDate1">#REF!</definedName>
    <definedName name="rasDate2" localSheetId="0">#REF!</definedName>
    <definedName name="rasDate2">#REF!</definedName>
    <definedName name="rasDoc1" localSheetId="0">#REF!</definedName>
    <definedName name="rasDoc1">#REF!</definedName>
    <definedName name="rasDoc2" localSheetId="0">#REF!</definedName>
    <definedName name="rasDoc2">#REF!</definedName>
    <definedName name="rasNumber" localSheetId="0">#REF!</definedName>
    <definedName name="rasNumber">#REF!</definedName>
    <definedName name="rasOrgn" localSheetId="0">#REF!</definedName>
    <definedName name="rasOrgn">#REF!</definedName>
    <definedName name="rasRecDay" localSheetId="0">#REF!</definedName>
    <definedName name="rasRecDay">#REF!</definedName>
    <definedName name="rasReceiver" localSheetId="0">#REF!</definedName>
    <definedName name="rasReceiver">#REF!</definedName>
    <definedName name="rasRecMonth" localSheetId="0">#REF!</definedName>
    <definedName name="rasRecMonth">#REF!</definedName>
    <definedName name="rasRecYear" localSheetId="0">#REF!</definedName>
    <definedName name="rasRecYear">#REF!</definedName>
    <definedName name="rasSubject1" localSheetId="0">#REF!</definedName>
    <definedName name="rasSubject1">#REF!</definedName>
    <definedName name="rasSubject2" localSheetId="0">#REF!</definedName>
    <definedName name="rasSubject2">#REF!</definedName>
    <definedName name="rasSum" localSheetId="0">#REF!</definedName>
    <definedName name="rasSum">#REF!</definedName>
    <definedName name="rasWRecSum1" localSheetId="0">#REF!</definedName>
    <definedName name="rasWRecSum1">#REF!</definedName>
    <definedName name="rasWRecSum2" localSheetId="0">#REF!</definedName>
    <definedName name="rasWRecSum2">#REF!</definedName>
    <definedName name="rasWRecSumC" localSheetId="0">#REF!</definedName>
    <definedName name="rasWRecSumC">#REF!</definedName>
    <definedName name="rasWSum1" localSheetId="0">#REF!</definedName>
    <definedName name="rasWSum1">#REF!</definedName>
    <definedName name="rasWSum2" localSheetId="0">#REF!</definedName>
    <definedName name="rasWSum2">#REF!</definedName>
    <definedName name="rasWSumC" localSheetId="0">#REF!</definedName>
    <definedName name="rasWSumC">#REF!</definedName>
    <definedName name="tlfAprt" localSheetId="0">#REF!</definedName>
    <definedName name="tlfAprt">#REF!</definedName>
    <definedName name="tlfBank" localSheetId="0">#REF!</definedName>
    <definedName name="tlfBank">#REF!</definedName>
    <definedName name="tlfCorp" localSheetId="0">#REF!</definedName>
    <definedName name="tlfCorp">#REF!</definedName>
    <definedName name="tlfCount" localSheetId="0">#REF!</definedName>
    <definedName name="tlfCount">#REF!</definedName>
    <definedName name="tlfFIO" localSheetId="0">#REF!</definedName>
    <definedName name="tlfFIO">#REF!</definedName>
    <definedName name="tlfHouse" localSheetId="0">#REF!</definedName>
    <definedName name="tlfHouse">#REF!</definedName>
    <definedName name="tlfKAprt" localSheetId="0">#REF!</definedName>
    <definedName name="tlfKAprt">#REF!</definedName>
    <definedName name="tlfKBank" localSheetId="0">#REF!</definedName>
    <definedName name="tlfKBank">#REF!</definedName>
    <definedName name="tlfKCorp" localSheetId="0">#REF!</definedName>
    <definedName name="tlfKCorp">#REF!</definedName>
    <definedName name="tlfKCount" localSheetId="0">#REF!</definedName>
    <definedName name="tlfKCount">#REF!</definedName>
    <definedName name="tlfKFio" localSheetId="0">#REF!</definedName>
    <definedName name="tlfKFio">#REF!</definedName>
    <definedName name="tlfKHouse" localSheetId="0">#REF!</definedName>
    <definedName name="tlfKHouse">#REF!</definedName>
    <definedName name="tlfKMonth" localSheetId="0">#REF!</definedName>
    <definedName name="tlfKMonth">#REF!</definedName>
    <definedName name="tlfKStreet" localSheetId="0">#REF!</definedName>
    <definedName name="tlfKStreet">#REF!</definedName>
    <definedName name="tlfKSum" localSheetId="0">#REF!</definedName>
    <definedName name="tlfKSum">#REF!</definedName>
    <definedName name="tlfKTarif" localSheetId="0">#REF!</definedName>
    <definedName name="tlfKTarif">#REF!</definedName>
    <definedName name="tlfKTlfNum" localSheetId="0">#REF!</definedName>
    <definedName name="tlfKTlfNum">#REF!</definedName>
    <definedName name="tlfKTotal" localSheetId="0">#REF!</definedName>
    <definedName name="tlfKTotal">#REF!</definedName>
    <definedName name="tlfKYear" localSheetId="0">#REF!</definedName>
    <definedName name="tlfKYear">#REF!</definedName>
    <definedName name="tlfMonth" localSheetId="0">#REF!</definedName>
    <definedName name="tlfMonth">#REF!</definedName>
    <definedName name="tlfStreet" localSheetId="0">#REF!</definedName>
    <definedName name="tlfStreet">#REF!</definedName>
    <definedName name="tlfSum" localSheetId="0">#REF!</definedName>
    <definedName name="tlfSum">#REF!</definedName>
    <definedName name="tlfTarif" localSheetId="0">#REF!</definedName>
    <definedName name="tlfTarif">#REF!</definedName>
    <definedName name="tlfTlfNum" localSheetId="0">#REF!</definedName>
    <definedName name="tlfTlfNum">#REF!</definedName>
    <definedName name="tlfTotal" localSheetId="0">#REF!</definedName>
    <definedName name="tlfTotal">#REF!</definedName>
    <definedName name="tlfYear" localSheetId="0">#REF!</definedName>
    <definedName name="tlfYear">#REF!</definedName>
    <definedName name="_xlnm.Print_Area" localSheetId="0">ОКТЯБРЬ!$B$2:$AJ$20</definedName>
    <definedName name="рлбпрлотбд" localSheetId="0">#REF!</definedName>
    <definedName name="рлбпрлотбд">#REF!</definedName>
    <definedName name="Смена" localSheetId="0">#REF!</definedName>
    <definedName name="Смена">#REF!</definedName>
  </definedNames>
  <calcPr calcId="144525"/>
</workbook>
</file>

<file path=xl/calcChain.xml><?xml version="1.0" encoding="utf-8"?>
<calcChain xmlns="http://schemas.openxmlformats.org/spreadsheetml/2006/main">
  <c r="D16" i="1" l="1"/>
  <c r="G15" i="1"/>
  <c r="F15" i="1"/>
  <c r="E15" i="1"/>
  <c r="D15" i="1"/>
  <c r="P4" i="1" l="1"/>
  <c r="Q4" i="1"/>
  <c r="R4" i="1"/>
  <c r="T4" i="1"/>
  <c r="U4" i="1"/>
  <c r="V4" i="1"/>
  <c r="X4" i="1"/>
  <c r="Y4" i="1"/>
  <c r="Z4" i="1"/>
  <c r="P13" i="1"/>
  <c r="Q13" i="1"/>
  <c r="R13" i="1"/>
  <c r="T13" i="1"/>
  <c r="U13" i="1"/>
  <c r="V13" i="1"/>
  <c r="X13" i="1"/>
  <c r="Y13" i="1"/>
  <c r="Z13" i="1"/>
  <c r="P14" i="1"/>
  <c r="Q14" i="1"/>
  <c r="R14" i="1"/>
  <c r="T14" i="1"/>
  <c r="U14" i="1"/>
  <c r="V14" i="1"/>
  <c r="X14" i="1"/>
  <c r="Y14" i="1"/>
  <c r="Z14" i="1"/>
  <c r="P17" i="1"/>
  <c r="R17" i="1"/>
  <c r="T17" i="1"/>
  <c r="X17" i="1"/>
  <c r="Z17" i="1"/>
  <c r="AB5" i="1"/>
  <c r="AC5" i="1"/>
  <c r="AD5" i="1"/>
  <c r="AE5" i="1"/>
  <c r="AG5" i="1"/>
  <c r="AB6" i="1"/>
  <c r="AC6" i="1"/>
  <c r="AD6" i="1"/>
  <c r="AE6" i="1"/>
  <c r="AF6" i="1" s="1"/>
  <c r="AH6" i="1" s="1"/>
  <c r="AG6" i="1"/>
  <c r="AB7" i="1"/>
  <c r="AC7" i="1"/>
  <c r="AD7" i="1"/>
  <c r="AE7" i="1"/>
  <c r="AG7" i="1"/>
  <c r="AB8" i="1"/>
  <c r="AC8" i="1"/>
  <c r="AD8" i="1"/>
  <c r="AE8" i="1"/>
  <c r="AF8" i="1" s="1"/>
  <c r="AH8" i="1" s="1"/>
  <c r="AG8" i="1"/>
  <c r="AB9" i="1"/>
  <c r="AC9" i="1"/>
  <c r="AD9" i="1"/>
  <c r="AE9" i="1"/>
  <c r="AG9" i="1"/>
  <c r="AB10" i="1"/>
  <c r="AC10" i="1"/>
  <c r="AD10" i="1"/>
  <c r="AE10" i="1"/>
  <c r="AF10" i="1" s="1"/>
  <c r="AH10" i="1" s="1"/>
  <c r="AG10" i="1"/>
  <c r="AB11" i="1"/>
  <c r="AC11" i="1"/>
  <c r="AD11" i="1"/>
  <c r="AE11" i="1"/>
  <c r="AG11" i="1"/>
  <c r="AB12" i="1"/>
  <c r="AC12" i="1"/>
  <c r="AD12" i="1"/>
  <c r="AE12" i="1"/>
  <c r="AF12" i="1" s="1"/>
  <c r="AH12" i="1" s="1"/>
  <c r="AG12" i="1"/>
  <c r="G12" i="1"/>
  <c r="K12" i="1" s="1"/>
  <c r="O12" i="1" s="1"/>
  <c r="S12" i="1" s="1"/>
  <c r="W12" i="1" s="1"/>
  <c r="AA12" i="1" s="1"/>
  <c r="F16" i="1"/>
  <c r="E16" i="1"/>
  <c r="C14" i="1"/>
  <c r="C13" i="1"/>
  <c r="C15" i="1"/>
  <c r="N14" i="1"/>
  <c r="M14" i="1"/>
  <c r="L14" i="1"/>
  <c r="J14" i="1"/>
  <c r="I14" i="1"/>
  <c r="H14" i="1"/>
  <c r="F14" i="1"/>
  <c r="G18" i="1" s="1"/>
  <c r="E14" i="1"/>
  <c r="D14" i="1"/>
  <c r="N13" i="1"/>
  <c r="M13" i="1"/>
  <c r="L13" i="1"/>
  <c r="J13" i="1"/>
  <c r="I13" i="1"/>
  <c r="H13" i="1"/>
  <c r="F13" i="1"/>
  <c r="F18" i="1" s="1"/>
  <c r="E13" i="1"/>
  <c r="D13" i="1"/>
  <c r="G11" i="1"/>
  <c r="K11" i="1" s="1"/>
  <c r="O11" i="1" s="1"/>
  <c r="S11" i="1" s="1"/>
  <c r="W11" i="1" s="1"/>
  <c r="AA11" i="1" s="1"/>
  <c r="G10" i="1"/>
  <c r="K10" i="1" s="1"/>
  <c r="O10" i="1" s="1"/>
  <c r="S10" i="1" s="1"/>
  <c r="W10" i="1" s="1"/>
  <c r="AA10" i="1" s="1"/>
  <c r="G9" i="1"/>
  <c r="K9" i="1" s="1"/>
  <c r="O9" i="1" s="1"/>
  <c r="S9" i="1" s="1"/>
  <c r="W9" i="1" s="1"/>
  <c r="AA9" i="1" s="1"/>
  <c r="G8" i="1"/>
  <c r="K8" i="1" s="1"/>
  <c r="O8" i="1" s="1"/>
  <c r="S8" i="1" s="1"/>
  <c r="W8" i="1" s="1"/>
  <c r="AA8" i="1" s="1"/>
  <c r="G7" i="1"/>
  <c r="K7" i="1" s="1"/>
  <c r="O7" i="1" s="1"/>
  <c r="S7" i="1" s="1"/>
  <c r="W7" i="1" s="1"/>
  <c r="AA7" i="1" s="1"/>
  <c r="G6" i="1"/>
  <c r="K6" i="1" s="1"/>
  <c r="O6" i="1" s="1"/>
  <c r="S6" i="1" s="1"/>
  <c r="W6" i="1" s="1"/>
  <c r="AA6" i="1" s="1"/>
  <c r="AG4" i="1"/>
  <c r="G5" i="1"/>
  <c r="K5" i="1" s="1"/>
  <c r="O5" i="1" s="1"/>
  <c r="S5" i="1" s="1"/>
  <c r="AB13" i="1"/>
  <c r="AG13" i="1"/>
  <c r="AB4" i="1"/>
  <c r="N4" i="1"/>
  <c r="M4" i="1"/>
  <c r="L4" i="1"/>
  <c r="J4" i="1"/>
  <c r="I4" i="1"/>
  <c r="H4" i="1"/>
  <c r="F4" i="1"/>
  <c r="E4" i="1"/>
  <c r="D4" i="1"/>
  <c r="V17" i="1" l="1"/>
  <c r="S4" i="1"/>
  <c r="W5" i="1"/>
  <c r="S13" i="1"/>
  <c r="S14" i="1"/>
  <c r="AF11" i="1"/>
  <c r="AH11" i="1" s="1"/>
  <c r="AF9" i="1"/>
  <c r="AH9" i="1" s="1"/>
  <c r="AF7" i="1"/>
  <c r="AH7" i="1" s="1"/>
  <c r="H17" i="1"/>
  <c r="G16" i="1"/>
  <c r="N17" i="1"/>
  <c r="AC4" i="1"/>
  <c r="AF5" i="1"/>
  <c r="AH5" i="1" s="1"/>
  <c r="AD4" i="1"/>
  <c r="G13" i="1"/>
  <c r="AD13" i="1"/>
  <c r="J17" i="1"/>
  <c r="D17" i="1"/>
  <c r="D18" i="1" s="1"/>
  <c r="D20" i="1" s="1"/>
  <c r="H20" i="1" s="1"/>
  <c r="L17" i="1"/>
  <c r="E18" i="1"/>
  <c r="E20" i="1" s="1"/>
  <c r="G4" i="1"/>
  <c r="AE4" i="1"/>
  <c r="G14" i="1"/>
  <c r="AC13" i="1"/>
  <c r="AE13" i="1"/>
  <c r="K18" i="1"/>
  <c r="O18" i="1" s="1"/>
  <c r="S18" i="1" s="1"/>
  <c r="W18" i="1" s="1"/>
  <c r="AA18" i="1" s="1"/>
  <c r="H18" i="1"/>
  <c r="F20" i="1"/>
  <c r="J20" i="1" s="1"/>
  <c r="N20" i="1" s="1"/>
  <c r="R20" i="1" s="1"/>
  <c r="V20" i="1" s="1"/>
  <c r="Z20" i="1" s="1"/>
  <c r="J18" i="1"/>
  <c r="N18" i="1" s="1"/>
  <c r="R18" i="1" s="1"/>
  <c r="V18" i="1" s="1"/>
  <c r="Z18" i="1" s="1"/>
  <c r="F19" i="1"/>
  <c r="J19" i="1" s="1"/>
  <c r="N19" i="1" s="1"/>
  <c r="R19" i="1" s="1"/>
  <c r="V19" i="1" s="1"/>
  <c r="Z19" i="1" s="1"/>
  <c r="G20" i="1"/>
  <c r="G19" i="1"/>
  <c r="K19" i="1" s="1"/>
  <c r="O19" i="1" s="1"/>
  <c r="S19" i="1" s="1"/>
  <c r="W19" i="1" s="1"/>
  <c r="AA19" i="1" s="1"/>
  <c r="K20" i="1"/>
  <c r="O20" i="1" s="1"/>
  <c r="S20" i="1" s="1"/>
  <c r="W20" i="1" s="1"/>
  <c r="AA20" i="1" s="1"/>
  <c r="F17" i="1"/>
  <c r="AA5" i="1" l="1"/>
  <c r="W4" i="1"/>
  <c r="W13" i="1"/>
  <c r="W14" i="1"/>
  <c r="E19" i="1"/>
  <c r="I19" i="1" s="1"/>
  <c r="M19" i="1" s="1"/>
  <c r="Q19" i="1" s="1"/>
  <c r="U19" i="1" s="1"/>
  <c r="Y19" i="1" s="1"/>
  <c r="D19" i="1"/>
  <c r="H19" i="1" s="1"/>
  <c r="I20" i="1"/>
  <c r="M20" i="1" s="1"/>
  <c r="Q20" i="1" s="1"/>
  <c r="U20" i="1" s="1"/>
  <c r="Y20" i="1" s="1"/>
  <c r="L20" i="1"/>
  <c r="P20" i="1" s="1"/>
  <c r="T20" i="1" s="1"/>
  <c r="X20" i="1" s="1"/>
  <c r="AB18" i="1"/>
  <c r="I18" i="1"/>
  <c r="M18" i="1" s="1"/>
  <c r="Q18" i="1" s="1"/>
  <c r="U18" i="1" s="1"/>
  <c r="Y18" i="1" s="1"/>
  <c r="L19" i="1"/>
  <c r="P19" i="1" s="1"/>
  <c r="T19" i="1" s="1"/>
  <c r="X19" i="1" s="1"/>
  <c r="L18" i="1"/>
  <c r="P18" i="1" s="1"/>
  <c r="T18" i="1" s="1"/>
  <c r="X18" i="1" s="1"/>
  <c r="AJ13" i="1"/>
  <c r="K4" i="1"/>
  <c r="K14" i="1"/>
  <c r="O13" i="1"/>
  <c r="K13" i="1"/>
  <c r="AF4" i="1"/>
  <c r="AH4" i="1"/>
  <c r="AF13" i="1"/>
  <c r="AA4" i="1" l="1"/>
  <c r="AA13" i="1"/>
  <c r="AA14" i="1"/>
  <c r="AH13" i="1"/>
  <c r="O4" i="1"/>
</calcChain>
</file>

<file path=xl/sharedStrings.xml><?xml version="1.0" encoding="utf-8"?>
<sst xmlns="http://schemas.openxmlformats.org/spreadsheetml/2006/main" count="57" uniqueCount="38">
  <si>
    <t>ВТОРНИК</t>
  </si>
  <si>
    <t>СРЕДА</t>
  </si>
  <si>
    <t>ЧЕТВЕРГ</t>
  </si>
  <si>
    <t>ПЯТНИЦА</t>
  </si>
  <si>
    <t>СУББОТА</t>
  </si>
  <si>
    <t>ВОСКРЕСЕНЬЕ</t>
  </si>
  <si>
    <t>Дата</t>
  </si>
  <si>
    <t>ОСТАТКИ</t>
  </si>
  <si>
    <t>ИТОГИ МЕСЯЦА</t>
  </si>
  <si>
    <t>Общее
количество
изделий</t>
  </si>
  <si>
    <t>Вывоз</t>
  </si>
  <si>
    <t>ОСТАТОК</t>
  </si>
  <si>
    <r>
      <t>Стоимость
модуля
за 1 м</t>
    </r>
    <r>
      <rPr>
        <b/>
        <sz val="8"/>
        <color indexed="10"/>
        <rFont val="Calibri"/>
        <family val="2"/>
        <charset val="204"/>
      </rPr>
      <t>²</t>
    </r>
    <r>
      <rPr>
        <b/>
        <i/>
        <sz val="8"/>
        <color indexed="10"/>
        <rFont val="Arial Cyr"/>
        <charset val="204"/>
      </rPr>
      <t xml:space="preserve"> </t>
    </r>
  </si>
  <si>
    <t>Площадь</t>
  </si>
  <si>
    <t>Номер
модуля</t>
  </si>
  <si>
    <t>2 см</t>
  </si>
  <si>
    <t>3 см</t>
  </si>
  <si>
    <t>Склад</t>
  </si>
  <si>
    <t>1 см</t>
  </si>
  <si>
    <t>4 см</t>
  </si>
  <si>
    <t>1 смена</t>
  </si>
  <si>
    <t>2 смена</t>
  </si>
  <si>
    <t>3 смена</t>
  </si>
  <si>
    <t>4 смена</t>
  </si>
  <si>
    <t>К5-001угл</t>
  </si>
  <si>
    <t>К5-002угл</t>
  </si>
  <si>
    <t>К5-003угл</t>
  </si>
  <si>
    <t>К5-008</t>
  </si>
  <si>
    <t>К5-009</t>
  </si>
  <si>
    <t>К5-010</t>
  </si>
  <si>
    <t>К5-010у</t>
  </si>
  <si>
    <t>По сменам</t>
  </si>
  <si>
    <t>из них УГЛОВЫЕ</t>
  </si>
  <si>
    <t>Итого</t>
  </si>
  <si>
    <t>Итого в месяц</t>
  </si>
  <si>
    <t>Итого за квартал</t>
  </si>
  <si>
    <t>Итого в год</t>
  </si>
  <si>
    <t>К5-005 Zугл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</si>
</sst>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$-F800]dddd\,\ mmmm\ dd\,\ yyyy"/>
    <numFmt numFmtId="165" formatCode="#,##0.00&quot;р.&quot;"/>
    <numFmt numFmtId="166" formatCode="0_ ;[Red]\-0\ "/>
    <numFmt numFmtId="167" formatCode="0.000"/>
    <numFmt numFmtId="168" formatCode="#,##0\ [$шт.-422]"/>
    <numFmt numFmtId="169" formatCode="#,##0.000\ [$м2.-82C]"/>
    <numFmt numFmtId="170" formatCode="_-* #,##0\ _F_-;\-* #,##0\ _F_-;_-* &quot;-&quot;\ _F_-;_-@_-"/>
    <numFmt numFmtId="171" formatCode="_-* #,##0.00\ _F_-;\-* #,##0.00\ _F_-;_-* &quot;-&quot;??\ _F_-;_-@_-"/>
  </numFmts>
  <fonts count="5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color rgb="FFFFFF00"/>
      <name val="Arial Cyr"/>
      <charset val="204"/>
    </font>
    <font>
      <b/>
      <sz val="10"/>
      <color rgb="FFFFFF00"/>
      <name val="Arial Cyr"/>
      <charset val="204"/>
    </font>
    <font>
      <b/>
      <sz val="12"/>
      <color rgb="FFFFFF00"/>
      <name val="Monotype Corsiva"/>
      <family val="4"/>
      <charset val="204"/>
    </font>
    <font>
      <sz val="14"/>
      <name val="Arial Cyr"/>
      <charset val="204"/>
    </font>
    <font>
      <b/>
      <i/>
      <sz val="14"/>
      <name val="Arial Cyr"/>
      <charset val="204"/>
    </font>
    <font>
      <i/>
      <sz val="10"/>
      <name val="Arial Cyr"/>
      <charset val="204"/>
    </font>
    <font>
      <b/>
      <i/>
      <sz val="14"/>
      <color rgb="FF3333CC"/>
      <name val="Bookman Old Style"/>
      <family val="1"/>
      <charset val="204"/>
    </font>
    <font>
      <sz val="14"/>
      <color rgb="FF3333CC"/>
      <name val="Arial Cyr"/>
      <charset val="204"/>
    </font>
    <font>
      <b/>
      <i/>
      <sz val="14"/>
      <color rgb="FFFF0000"/>
      <name val="Arial Cyr"/>
      <charset val="204"/>
    </font>
    <font>
      <b/>
      <sz val="14"/>
      <name val="Arial Cyr"/>
      <charset val="204"/>
    </font>
    <font>
      <b/>
      <i/>
      <sz val="8"/>
      <color rgb="FFFF0000"/>
      <name val="Arial Cyr"/>
      <charset val="204"/>
    </font>
    <font>
      <b/>
      <sz val="8"/>
      <color indexed="10"/>
      <name val="Calibri"/>
      <family val="2"/>
      <charset val="204"/>
    </font>
    <font>
      <b/>
      <i/>
      <sz val="8"/>
      <color indexed="10"/>
      <name val="Arial Cyr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b/>
      <i/>
      <sz val="8"/>
      <color rgb="FF008080"/>
      <name val="Arial Cyr"/>
      <charset val="204"/>
    </font>
    <font>
      <b/>
      <i/>
      <sz val="8"/>
      <color rgb="FFFF00FF"/>
      <name val="Arial Cyr"/>
      <charset val="204"/>
    </font>
    <font>
      <b/>
      <sz val="10"/>
      <name val="Arial Cyr"/>
      <charset val="204"/>
    </font>
    <font>
      <b/>
      <sz val="10"/>
      <color rgb="FFFF0000"/>
      <name val="Arial Cyr"/>
      <charset val="204"/>
    </font>
    <font>
      <b/>
      <sz val="10"/>
      <color rgb="FF0070C0"/>
      <name val="Arial Cyr"/>
      <charset val="204"/>
    </font>
    <font>
      <b/>
      <sz val="10"/>
      <color rgb="FFFF00FF"/>
      <name val="Arial Cyr"/>
      <charset val="204"/>
    </font>
    <font>
      <b/>
      <sz val="11"/>
      <color rgb="FFFF0000"/>
      <name val="Arial Cyr"/>
      <charset val="204"/>
    </font>
    <font>
      <b/>
      <sz val="10"/>
      <color rgb="FF00B0F0"/>
      <name val="Arial Cyr"/>
      <charset val="204"/>
    </font>
    <font>
      <sz val="9"/>
      <name val="Arial Cyr"/>
      <charset val="204"/>
    </font>
    <font>
      <b/>
      <sz val="10"/>
      <color rgb="FFC00000"/>
      <name val="Arial Cyr"/>
      <charset val="204"/>
    </font>
    <font>
      <b/>
      <i/>
      <sz val="14"/>
      <color rgb="FF0070C0"/>
      <name val="Monotype Corsiva"/>
      <family val="4"/>
      <charset val="204"/>
    </font>
    <font>
      <b/>
      <i/>
      <sz val="10"/>
      <color rgb="FF0070C0"/>
      <name val="Arial Cyr"/>
      <charset val="204"/>
    </font>
    <font>
      <b/>
      <i/>
      <sz val="10"/>
      <color rgb="FFFF0000"/>
      <name val="Arial Cyr"/>
      <charset val="204"/>
    </font>
    <font>
      <b/>
      <i/>
      <sz val="10"/>
      <color rgb="FFFF00FF"/>
      <name val="Arial Cyr"/>
      <charset val="204"/>
    </font>
    <font>
      <b/>
      <i/>
      <sz val="10"/>
      <color rgb="FF008080"/>
      <name val="Arial Cyr"/>
      <charset val="204"/>
    </font>
    <font>
      <b/>
      <sz val="12"/>
      <color theme="0"/>
      <name val="Arial Cyr"/>
      <charset val="204"/>
    </font>
    <font>
      <b/>
      <i/>
      <sz val="8"/>
      <color rgb="FF0070C0"/>
      <name val="Arial Cyr"/>
      <charset val="204"/>
    </font>
    <font>
      <b/>
      <sz val="9"/>
      <color rgb="FF0070C0"/>
      <name val="Calibri"/>
      <family val="2"/>
      <charset val="204"/>
      <scheme val="minor"/>
    </font>
    <font>
      <b/>
      <sz val="9"/>
      <color rgb="FF3333CC"/>
      <name val="Arial monospaced for SAP"/>
      <family val="3"/>
    </font>
    <font>
      <b/>
      <sz val="9"/>
      <color rgb="FF3333CC"/>
      <name val="Monotype Corsiva"/>
      <family val="4"/>
      <charset val="204"/>
    </font>
    <font>
      <b/>
      <sz val="9"/>
      <color rgb="FFFF0000"/>
      <name val="Arial monospaced for SAP"/>
      <family val="3"/>
    </font>
    <font>
      <b/>
      <sz val="9"/>
      <color rgb="FF008080"/>
      <name val="Arial monospaced for SAP"/>
      <family val="3"/>
    </font>
    <font>
      <b/>
      <sz val="9"/>
      <color rgb="FFFF00FF"/>
      <name val="Arial monospaced for SAP"/>
      <family val="3"/>
    </font>
    <font>
      <b/>
      <i/>
      <sz val="9"/>
      <color rgb="FFFF00FF"/>
      <name val="Arial Cyr"/>
      <charset val="204"/>
    </font>
    <font>
      <b/>
      <sz val="14"/>
      <color rgb="FF3333CC"/>
      <name val="Monotype Corsiva"/>
      <family val="4"/>
      <charset val="204"/>
    </font>
    <font>
      <i/>
      <sz val="14"/>
      <name val="Arial Cyr"/>
      <charset val="204"/>
    </font>
    <font>
      <b/>
      <sz val="18"/>
      <color rgb="FF3333CC"/>
      <name val="Monotype Corsiva"/>
      <family val="4"/>
      <charset val="204"/>
    </font>
    <font>
      <b/>
      <i/>
      <sz val="14"/>
      <color rgb="FFFF00FF"/>
      <name val="Arial Cyr"/>
      <charset val="204"/>
    </font>
    <font>
      <b/>
      <sz val="8"/>
      <name val="Arial Cyr"/>
      <charset val="204"/>
    </font>
    <font>
      <i/>
      <sz val="8"/>
      <name val="Arial Cyr"/>
      <charset val="204"/>
    </font>
    <font>
      <b/>
      <i/>
      <sz val="18"/>
      <color theme="0"/>
      <name val="Arial Cyr"/>
      <charset val="204"/>
    </font>
    <font>
      <sz val="18"/>
      <color theme="0"/>
      <name val="Arial Cyr"/>
      <charset val="204"/>
    </font>
    <font>
      <sz val="18"/>
      <name val="Arial Cyr"/>
      <charset val="204"/>
    </font>
    <font>
      <sz val="8"/>
      <name val="Helvetica-Narrow"/>
    </font>
    <font>
      <b/>
      <i/>
      <sz val="10"/>
      <color rgb="FF009999"/>
      <name val="Arial Cyr"/>
      <charset val="204"/>
    </font>
    <font>
      <b/>
      <i/>
      <sz val="8"/>
      <color rgb="FF009999"/>
      <name val="Arial Cyr"/>
      <charset val="204"/>
    </font>
    <font>
      <b/>
      <sz val="11"/>
      <color rgb="FFFF0000"/>
      <name val="Arial monospaced for SAP"/>
      <family val="3"/>
    </font>
  </fonts>
  <fills count="21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theme="4" tint="0.40000610370189521"/>
        </stop>
      </gradientFill>
    </fill>
    <fill>
      <gradientFill type="path" left="0.5" right="0.5" top="0.5" bottom="0.5">
        <stop position="0">
          <color theme="0"/>
        </stop>
        <stop position="1">
          <color theme="4" tint="0.59999389629810485"/>
        </stop>
      </gradientFill>
    </fill>
    <fill>
      <patternFill patternType="solid">
        <fgColor rgb="FFEAEAEA"/>
        <bgColor indexed="64"/>
      </patternFill>
    </fill>
    <fill>
      <gradientFill>
        <stop position="0">
          <color theme="4" tint="0.40000610370189521"/>
        </stop>
        <stop position="0.5">
          <color theme="0"/>
        </stop>
        <stop position="1">
          <color theme="4" tint="0.40000610370189521"/>
        </stop>
      </gradientFill>
    </fill>
    <fill>
      <patternFill patternType="solid">
        <fgColor rgb="FFCCFFCC"/>
        <bgColor indexed="64"/>
      </patternFill>
    </fill>
    <fill>
      <gradientFill degree="90">
        <stop position="0">
          <color theme="4" tint="0.40000610370189521"/>
        </stop>
        <stop position="1">
          <color theme="0"/>
        </stop>
      </gradientFill>
    </fill>
    <fill>
      <gradientFill degree="270">
        <stop position="0">
          <color theme="4" tint="0.80001220740379042"/>
        </stop>
        <stop position="1">
          <color theme="4" tint="0.40000610370189521"/>
        </stop>
      </gradientFill>
    </fill>
    <fill>
      <patternFill patternType="solid">
        <fgColor rgb="FFFF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CCFF"/>
        <bgColor indexed="64"/>
      </patternFill>
    </fill>
    <fill>
      <gradientFill degree="90">
        <stop position="0">
          <color theme="4" tint="0.80001220740379042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4" tint="0.40000610370189521"/>
        </stop>
      </gradientFill>
    </fill>
    <fill>
      <gradientFill degree="90">
        <stop position="0">
          <color theme="0"/>
        </stop>
        <stop position="1">
          <color theme="4" tint="0.80001220740379042"/>
        </stop>
      </gradientFill>
    </fill>
    <fill>
      <gradientFill degree="90">
        <stop position="0">
          <color theme="4" tint="0.80001220740379042"/>
        </stop>
        <stop position="1">
          <color theme="4" tint="0.40000610370189521"/>
        </stop>
      </gradient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auto="1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theme="4"/>
      </bottom>
      <diagonal/>
    </border>
    <border>
      <left/>
      <right style="medium">
        <color indexed="64"/>
      </right>
      <top/>
      <bottom style="dotted">
        <color theme="4"/>
      </bottom>
      <diagonal/>
    </border>
    <border>
      <left/>
      <right/>
      <top/>
      <bottom style="dotted">
        <color theme="4"/>
      </bottom>
      <diagonal/>
    </border>
    <border>
      <left style="medium">
        <color indexed="64"/>
      </left>
      <right/>
      <top/>
      <bottom style="dotted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theme="4"/>
      </top>
      <bottom/>
      <diagonal/>
    </border>
    <border>
      <left/>
      <right/>
      <top style="dotted">
        <color theme="4"/>
      </top>
      <bottom/>
      <diagonal/>
    </border>
    <border>
      <left/>
      <right style="medium">
        <color indexed="64"/>
      </right>
      <top style="dotted">
        <color theme="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170" fontId="51" fillId="0" borderId="0" applyFont="0" applyFill="0" applyBorder="0" applyAlignment="0" applyProtection="0"/>
    <xf numFmtId="171" fontId="5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vertical="center"/>
    </xf>
    <xf numFmtId="0" fontId="16" fillId="0" borderId="0" xfId="0" applyFont="1"/>
    <xf numFmtId="0" fontId="13" fillId="2" borderId="5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1" fontId="13" fillId="2" borderId="9" xfId="0" applyNumberFormat="1" applyFont="1" applyFill="1" applyBorder="1" applyAlignment="1">
      <alignment horizontal="center" vertical="center" wrapText="1"/>
    </xf>
    <xf numFmtId="1" fontId="13" fillId="2" borderId="10" xfId="0" applyNumberFormat="1" applyFont="1" applyFill="1" applyBorder="1" applyAlignment="1">
      <alignment horizontal="center" vertical="center" wrapText="1"/>
    </xf>
    <xf numFmtId="1" fontId="18" fillId="2" borderId="10" xfId="0" applyNumberFormat="1" applyFont="1" applyFill="1" applyBorder="1" applyAlignment="1">
      <alignment horizontal="center" vertical="center" wrapText="1"/>
    </xf>
    <xf numFmtId="1" fontId="19" fillId="2" borderId="7" xfId="0" applyNumberFormat="1" applyFont="1" applyFill="1" applyBorder="1" applyAlignment="1">
      <alignment horizontal="center" vertical="center" wrapText="1"/>
    </xf>
    <xf numFmtId="0" fontId="26" fillId="0" borderId="0" xfId="0" applyFont="1"/>
    <xf numFmtId="1" fontId="8" fillId="4" borderId="12" xfId="0" applyNumberFormat="1" applyFont="1" applyFill="1" applyBorder="1" applyAlignment="1">
      <alignment horizontal="center"/>
    </xf>
    <xf numFmtId="1" fontId="20" fillId="5" borderId="14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0" fillId="6" borderId="11" xfId="1" applyNumberFormat="1" applyFont="1" applyFill="1" applyBorder="1" applyAlignment="1">
      <alignment horizontal="center" vertical="center"/>
    </xf>
    <xf numFmtId="1" fontId="21" fillId="6" borderId="14" xfId="0" applyNumberFormat="1" applyFont="1" applyFill="1" applyBorder="1" applyAlignment="1">
      <alignment horizontal="center"/>
    </xf>
    <xf numFmtId="1" fontId="21" fillId="6" borderId="15" xfId="0" applyNumberFormat="1" applyFont="1" applyFill="1" applyBorder="1" applyAlignment="1">
      <alignment horizontal="center"/>
    </xf>
    <xf numFmtId="1" fontId="22" fillId="6" borderId="15" xfId="0" applyNumberFormat="1" applyFont="1" applyFill="1" applyBorder="1" applyAlignment="1">
      <alignment horizontal="center"/>
    </xf>
    <xf numFmtId="166" fontId="23" fillId="6" borderId="16" xfId="0" applyNumberFormat="1" applyFont="1" applyFill="1" applyBorder="1" applyAlignment="1">
      <alignment horizontal="center"/>
    </xf>
    <xf numFmtId="0" fontId="24" fillId="6" borderId="14" xfId="0" applyFont="1" applyFill="1" applyBorder="1" applyAlignment="1">
      <alignment horizontal="center"/>
    </xf>
    <xf numFmtId="1" fontId="25" fillId="6" borderId="12" xfId="0" applyNumberFormat="1" applyFont="1" applyFill="1" applyBorder="1" applyAlignment="1">
      <alignment horizontal="center" vertical="center"/>
    </xf>
    <xf numFmtId="1" fontId="23" fillId="6" borderId="13" xfId="0" applyNumberFormat="1" applyFont="1" applyFill="1" applyBorder="1" applyAlignment="1">
      <alignment horizontal="center"/>
    </xf>
    <xf numFmtId="165" fontId="0" fillId="6" borderId="0" xfId="0" applyNumberFormat="1" applyFill="1" applyBorder="1" applyAlignment="1">
      <alignment horizontal="center"/>
    </xf>
    <xf numFmtId="167" fontId="26" fillId="6" borderId="0" xfId="2" applyNumberFormat="1" applyFont="1" applyFill="1" applyBorder="1" applyAlignment="1">
      <alignment horizontal="center"/>
    </xf>
    <xf numFmtId="1" fontId="29" fillId="8" borderId="4" xfId="0" applyNumberFormat="1" applyFont="1" applyFill="1" applyBorder="1" applyAlignment="1">
      <alignment horizontal="center" vertical="center"/>
    </xf>
    <xf numFmtId="1" fontId="30" fillId="8" borderId="3" xfId="0" applyNumberFormat="1" applyFont="1" applyFill="1" applyBorder="1" applyAlignment="1">
      <alignment horizontal="center" vertical="center"/>
    </xf>
    <xf numFmtId="1" fontId="31" fillId="8" borderId="4" xfId="0" applyNumberFormat="1" applyFont="1" applyFill="1" applyBorder="1" applyAlignment="1">
      <alignment horizontal="center" vertical="center"/>
    </xf>
    <xf numFmtId="1" fontId="30" fillId="8" borderId="2" xfId="0" applyNumberFormat="1" applyFont="1" applyFill="1" applyBorder="1" applyAlignment="1">
      <alignment horizontal="center" vertical="center"/>
    </xf>
    <xf numFmtId="1" fontId="32" fillId="8" borderId="3" xfId="0" applyNumberFormat="1" applyFont="1" applyFill="1" applyBorder="1" applyAlignment="1">
      <alignment horizontal="center" vertical="center"/>
    </xf>
    <xf numFmtId="1" fontId="31" fillId="5" borderId="1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167" fontId="34" fillId="14" borderId="20" xfId="0" applyNumberFormat="1" applyFont="1" applyFill="1" applyBorder="1" applyAlignment="1">
      <alignment horizontal="center" vertical="center"/>
    </xf>
    <xf numFmtId="167" fontId="13" fillId="14" borderId="21" xfId="0" applyNumberFormat="1" applyFont="1" applyFill="1" applyBorder="1" applyAlignment="1">
      <alignment horizontal="center" vertical="center"/>
    </xf>
    <xf numFmtId="167" fontId="19" fillId="14" borderId="20" xfId="0" applyNumberFormat="1" applyFont="1" applyFill="1" applyBorder="1" applyAlignment="1">
      <alignment horizontal="center" vertical="center"/>
    </xf>
    <xf numFmtId="167" fontId="13" fillId="14" borderId="22" xfId="0" applyNumberFormat="1" applyFont="1" applyFill="1" applyBorder="1" applyAlignment="1">
      <alignment horizontal="center" vertical="center"/>
    </xf>
    <xf numFmtId="167" fontId="18" fillId="14" borderId="21" xfId="0" applyNumberFormat="1" applyFont="1" applyFill="1" applyBorder="1" applyAlignment="1">
      <alignment horizontal="center" vertical="center"/>
    </xf>
    <xf numFmtId="1" fontId="19" fillId="5" borderId="18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6" fillId="16" borderId="6" xfId="0" applyNumberFormat="1" applyFont="1" applyFill="1" applyBorder="1" applyAlignment="1">
      <alignment horizontal="center" vertical="center" wrapText="1"/>
    </xf>
    <xf numFmtId="168" fontId="38" fillId="16" borderId="5" xfId="0" applyNumberFormat="1" applyFont="1" applyFill="1" applyBorder="1" applyAlignment="1">
      <alignment horizontal="center" vertical="center" wrapText="1"/>
    </xf>
    <xf numFmtId="168" fontId="38" fillId="16" borderId="0" xfId="0" applyNumberFormat="1" applyFont="1" applyFill="1" applyBorder="1" applyAlignment="1">
      <alignment horizontal="center" vertical="center" wrapText="1"/>
    </xf>
    <xf numFmtId="168" fontId="39" fillId="16" borderId="0" xfId="0" applyNumberFormat="1" applyFont="1" applyFill="1" applyBorder="1" applyAlignment="1">
      <alignment horizontal="center" vertical="center" wrapText="1"/>
    </xf>
    <xf numFmtId="168" fontId="40" fillId="16" borderId="6" xfId="0" applyNumberFormat="1" applyFont="1" applyFill="1" applyBorder="1" applyAlignment="1">
      <alignment horizontal="center" vertical="center" wrapText="1"/>
    </xf>
    <xf numFmtId="1" fontId="41" fillId="5" borderId="18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6" fillId="17" borderId="7" xfId="0" applyNumberFormat="1" applyFont="1" applyFill="1" applyBorder="1" applyAlignment="1">
      <alignment horizontal="center" vertical="center" wrapText="1"/>
    </xf>
    <xf numFmtId="169" fontId="38" fillId="17" borderId="5" xfId="0" applyNumberFormat="1" applyFont="1" applyFill="1" applyBorder="1" applyAlignment="1">
      <alignment horizontal="center" vertical="center" wrapText="1"/>
    </xf>
    <xf numFmtId="169" fontId="38" fillId="17" borderId="0" xfId="0" applyNumberFormat="1" applyFont="1" applyFill="1" applyBorder="1" applyAlignment="1">
      <alignment horizontal="center" vertical="center" wrapText="1"/>
    </xf>
    <xf numFmtId="169" fontId="39" fillId="17" borderId="0" xfId="0" applyNumberFormat="1" applyFont="1" applyFill="1" applyBorder="1" applyAlignment="1">
      <alignment horizontal="center" vertical="center" wrapText="1"/>
    </xf>
    <xf numFmtId="169" fontId="40" fillId="17" borderId="6" xfId="0" applyNumberFormat="1" applyFont="1" applyFill="1" applyBorder="1" applyAlignment="1">
      <alignment horizontal="center" vertical="center" wrapText="1"/>
    </xf>
    <xf numFmtId="0" fontId="42" fillId="2" borderId="24" xfId="0" applyNumberFormat="1" applyFont="1" applyFill="1" applyBorder="1" applyAlignment="1">
      <alignment horizontal="center" vertical="center" wrapText="1"/>
    </xf>
    <xf numFmtId="1" fontId="43" fillId="18" borderId="0" xfId="0" applyNumberFormat="1" applyFont="1" applyFill="1" applyBorder="1" applyAlignment="1">
      <alignment horizontal="center" vertical="center"/>
    </xf>
    <xf numFmtId="1" fontId="45" fillId="5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6" fillId="19" borderId="5" xfId="0" applyNumberFormat="1" applyFont="1" applyFill="1" applyBorder="1" applyAlignment="1">
      <alignment horizontal="center" vertical="center" wrapText="1"/>
    </xf>
    <xf numFmtId="1" fontId="47" fillId="18" borderId="23" xfId="0" applyNumberFormat="1" applyFont="1" applyFill="1" applyBorder="1" applyAlignment="1">
      <alignment horizontal="center" vertical="center"/>
    </xf>
    <xf numFmtId="1" fontId="46" fillId="19" borderId="0" xfId="0" applyNumberFormat="1" applyFont="1" applyFill="1" applyBorder="1" applyAlignment="1">
      <alignment horizontal="center" vertical="center"/>
    </xf>
    <xf numFmtId="167" fontId="46" fillId="19" borderId="0" xfId="0" applyNumberFormat="1" applyFont="1" applyFill="1" applyBorder="1" applyAlignment="1">
      <alignment horizontal="center" vertical="center"/>
    </xf>
    <xf numFmtId="167" fontId="46" fillId="19" borderId="6" xfId="0" applyNumberFormat="1" applyFont="1" applyFill="1" applyBorder="1" applyAlignment="1">
      <alignment horizontal="center" vertical="center"/>
    </xf>
    <xf numFmtId="1" fontId="46" fillId="19" borderId="5" xfId="0" applyNumberFormat="1" applyFont="1" applyFill="1" applyBorder="1" applyAlignment="1">
      <alignment horizontal="center" vertical="center"/>
    </xf>
    <xf numFmtId="1" fontId="46" fillId="19" borderId="2" xfId="0" applyNumberFormat="1" applyFont="1" applyFill="1" applyBorder="1" applyAlignment="1">
      <alignment horizontal="center" vertical="center"/>
    </xf>
    <xf numFmtId="167" fontId="46" fillId="19" borderId="3" xfId="0" applyNumberFormat="1" applyFont="1" applyFill="1" applyBorder="1" applyAlignment="1">
      <alignment horizontal="center" vertical="center"/>
    </xf>
    <xf numFmtId="1" fontId="46" fillId="19" borderId="3" xfId="0" applyNumberFormat="1" applyFont="1" applyFill="1" applyBorder="1" applyAlignment="1">
      <alignment horizontal="center" vertical="center"/>
    </xf>
    <xf numFmtId="167" fontId="46" fillId="19" borderId="4" xfId="0" applyNumberFormat="1" applyFont="1" applyFill="1" applyBorder="1" applyAlignment="1">
      <alignment horizontal="center" vertical="center"/>
    </xf>
    <xf numFmtId="0" fontId="50" fillId="9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46" fillId="19" borderId="9" xfId="0" applyNumberFormat="1" applyFont="1" applyFill="1" applyBorder="1" applyAlignment="1">
      <alignment horizontal="center" vertical="center" wrapText="1"/>
    </xf>
    <xf numFmtId="1" fontId="47" fillId="18" borderId="24" xfId="0" applyNumberFormat="1" applyFont="1" applyFill="1" applyBorder="1" applyAlignment="1">
      <alignment horizontal="center" vertical="center"/>
    </xf>
    <xf numFmtId="1" fontId="46" fillId="19" borderId="10" xfId="0" applyNumberFormat="1" applyFont="1" applyFill="1" applyBorder="1" applyAlignment="1">
      <alignment horizontal="center" vertical="center"/>
    </xf>
    <xf numFmtId="167" fontId="46" fillId="19" borderId="10" xfId="0" applyNumberFormat="1" applyFont="1" applyFill="1" applyBorder="1" applyAlignment="1">
      <alignment horizontal="center" vertical="center"/>
    </xf>
    <xf numFmtId="167" fontId="46" fillId="19" borderId="7" xfId="0" applyNumberFormat="1" applyFont="1" applyFill="1" applyBorder="1" applyAlignment="1">
      <alignment horizontal="center" vertical="center"/>
    </xf>
    <xf numFmtId="1" fontId="46" fillId="19" borderId="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/>
    <xf numFmtId="1" fontId="52" fillId="8" borderId="3" xfId="0" applyNumberFormat="1" applyFont="1" applyFill="1" applyBorder="1" applyAlignment="1">
      <alignment horizontal="center" vertical="center"/>
    </xf>
    <xf numFmtId="167" fontId="53" fillId="14" borderId="21" xfId="0" applyNumberFormat="1" applyFont="1" applyFill="1" applyBorder="1" applyAlignment="1">
      <alignment horizontal="center" vertical="center"/>
    </xf>
    <xf numFmtId="169" fontId="54" fillId="20" borderId="5" xfId="0" applyNumberFormat="1" applyFont="1" applyFill="1" applyBorder="1" applyAlignment="1">
      <alignment horizontal="center" vertical="center" wrapText="1"/>
    </xf>
    <xf numFmtId="169" fontId="54" fillId="20" borderId="0" xfId="0" applyNumberFormat="1" applyFont="1" applyFill="1" applyBorder="1" applyAlignment="1">
      <alignment horizontal="center" vertical="center" wrapText="1"/>
    </xf>
    <xf numFmtId="0" fontId="16" fillId="9" borderId="0" xfId="0" applyFont="1" applyFill="1" applyAlignment="1">
      <alignment vertical="center"/>
    </xf>
    <xf numFmtId="0" fontId="5" fillId="0" borderId="10" xfId="0" applyFont="1" applyBorder="1" applyAlignment="1">
      <alignment horizontal="center"/>
    </xf>
    <xf numFmtId="167" fontId="37" fillId="17" borderId="5" xfId="0" applyNumberFormat="1" applyFont="1" applyFill="1" applyBorder="1" applyAlignment="1">
      <alignment horizontal="center" vertical="center" wrapText="1"/>
    </xf>
    <xf numFmtId="167" fontId="37" fillId="17" borderId="0" xfId="0" applyNumberFormat="1" applyFont="1" applyFill="1" applyBorder="1" applyAlignment="1">
      <alignment horizontal="center" vertical="center" wrapText="1"/>
    </xf>
    <xf numFmtId="167" fontId="37" fillId="17" borderId="6" xfId="0" applyNumberFormat="1" applyFont="1" applyFill="1" applyBorder="1" applyAlignment="1">
      <alignment horizontal="center" vertical="center" wrapText="1"/>
    </xf>
    <xf numFmtId="167" fontId="37" fillId="16" borderId="25" xfId="0" applyNumberFormat="1" applyFont="1" applyFill="1" applyBorder="1" applyAlignment="1">
      <alignment horizontal="center" vertical="center" wrapText="1"/>
    </xf>
    <xf numFmtId="167" fontId="37" fillId="16" borderId="26" xfId="0" applyNumberFormat="1" applyFont="1" applyFill="1" applyBorder="1" applyAlignment="1">
      <alignment horizontal="center" vertical="center" wrapText="1"/>
    </xf>
    <xf numFmtId="167" fontId="37" fillId="16" borderId="27" xfId="0" applyNumberFormat="1" applyFont="1" applyFill="1" applyBorder="1" applyAlignment="1">
      <alignment horizontal="center" vertical="center" wrapText="1"/>
    </xf>
    <xf numFmtId="1" fontId="48" fillId="9" borderId="3" xfId="0" applyNumberFormat="1" applyFont="1" applyFill="1" applyBorder="1" applyAlignment="1">
      <alignment horizontal="right" vertical="center"/>
    </xf>
    <xf numFmtId="0" fontId="49" fillId="9" borderId="3" xfId="0" applyFont="1" applyFill="1" applyBorder="1" applyAlignment="1">
      <alignment horizontal="right" vertical="center"/>
    </xf>
    <xf numFmtId="0" fontId="49" fillId="9" borderId="0" xfId="0" applyFont="1" applyFill="1" applyBorder="1" applyAlignment="1">
      <alignment horizontal="right" vertical="center"/>
    </xf>
    <xf numFmtId="0" fontId="49" fillId="9" borderId="10" xfId="0" applyFont="1" applyFill="1" applyBorder="1" applyAlignment="1">
      <alignment horizontal="right" vertical="center"/>
    </xf>
    <xf numFmtId="167" fontId="48" fillId="9" borderId="3" xfId="0" applyNumberFormat="1" applyFont="1" applyFill="1" applyBorder="1" applyAlignment="1">
      <alignment horizontal="right" vertical="center"/>
    </xf>
    <xf numFmtId="165" fontId="48" fillId="9" borderId="2" xfId="0" applyNumberFormat="1" applyFont="1" applyFill="1" applyBorder="1" applyAlignment="1">
      <alignment horizontal="center" vertical="center"/>
    </xf>
    <xf numFmtId="165" fontId="48" fillId="9" borderId="3" xfId="0" applyNumberFormat="1" applyFont="1" applyFill="1" applyBorder="1" applyAlignment="1">
      <alignment horizontal="center" vertical="center"/>
    </xf>
    <xf numFmtId="165" fontId="48" fillId="9" borderId="5" xfId="0" applyNumberFormat="1" applyFont="1" applyFill="1" applyBorder="1" applyAlignment="1">
      <alignment horizontal="center" vertical="center"/>
    </xf>
    <xf numFmtId="165" fontId="48" fillId="9" borderId="0" xfId="0" applyNumberFormat="1" applyFont="1" applyFill="1" applyBorder="1" applyAlignment="1">
      <alignment horizontal="center" vertical="center"/>
    </xf>
    <xf numFmtId="168" fontId="44" fillId="2" borderId="9" xfId="0" applyNumberFormat="1" applyFont="1" applyFill="1" applyBorder="1" applyAlignment="1">
      <alignment horizontal="center" vertical="center"/>
    </xf>
    <xf numFmtId="168" fontId="44" fillId="2" borderId="10" xfId="0" applyNumberFormat="1" applyFont="1" applyFill="1" applyBorder="1" applyAlignment="1">
      <alignment horizontal="center" vertical="center"/>
    </xf>
    <xf numFmtId="169" fontId="42" fillId="2" borderId="10" xfId="0" applyNumberFormat="1" applyFont="1" applyFill="1" applyBorder="1" applyAlignment="1">
      <alignment horizontal="center" vertical="center"/>
    </xf>
    <xf numFmtId="169" fontId="42" fillId="2" borderId="7" xfId="0" applyNumberFormat="1" applyFont="1" applyFill="1" applyBorder="1" applyAlignment="1">
      <alignment horizontal="center" vertical="center"/>
    </xf>
    <xf numFmtId="0" fontId="37" fillId="17" borderId="6" xfId="0" applyNumberFormat="1" applyFont="1" applyFill="1" applyBorder="1" applyAlignment="1">
      <alignment horizontal="center" vertical="center" wrapText="1"/>
    </xf>
    <xf numFmtId="167" fontId="37" fillId="16" borderId="5" xfId="0" applyNumberFormat="1" applyFont="1" applyFill="1" applyBorder="1" applyAlignment="1">
      <alignment horizontal="center" vertical="center" wrapText="1"/>
    </xf>
    <xf numFmtId="0" fontId="37" fillId="16" borderId="0" xfId="0" applyNumberFormat="1" applyFont="1" applyFill="1" applyBorder="1" applyAlignment="1">
      <alignment horizontal="center" vertical="center" wrapText="1"/>
    </xf>
    <xf numFmtId="167" fontId="37" fillId="16" borderId="0" xfId="0" applyNumberFormat="1" applyFont="1" applyFill="1" applyBorder="1" applyAlignment="1">
      <alignment horizontal="center" vertical="center" wrapText="1"/>
    </xf>
    <xf numFmtId="0" fontId="37" fillId="16" borderId="6" xfId="0" applyNumberFormat="1" applyFont="1" applyFill="1" applyBorder="1" applyAlignment="1">
      <alignment horizontal="center" vertical="center" wrapText="1"/>
    </xf>
    <xf numFmtId="0" fontId="37" fillId="17" borderId="0" xfId="0" applyNumberFormat="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/>
    </xf>
    <xf numFmtId="0" fontId="28" fillId="7" borderId="17" xfId="0" applyNumberFormat="1" applyFont="1" applyFill="1" applyBorder="1" applyAlignment="1">
      <alignment horizontal="center" vertical="center" shrinkToFit="1"/>
    </xf>
    <xf numFmtId="0" fontId="28" fillId="7" borderId="19" xfId="0" applyNumberFormat="1" applyFont="1" applyFill="1" applyBorder="1" applyAlignment="1">
      <alignment horizontal="center" vertical="center" shrinkToFit="1"/>
    </xf>
    <xf numFmtId="0" fontId="33" fillId="9" borderId="3" xfId="0" applyFont="1" applyFill="1" applyBorder="1" applyAlignment="1">
      <alignment horizontal="center" vertical="center"/>
    </xf>
    <xf numFmtId="0" fontId="33" fillId="9" borderId="0" xfId="0" applyFont="1" applyFill="1" applyBorder="1" applyAlignment="1">
      <alignment horizontal="center" vertical="center"/>
    </xf>
    <xf numFmtId="3" fontId="33" fillId="10" borderId="2" xfId="0" applyNumberFormat="1" applyFont="1" applyFill="1" applyBorder="1" applyAlignment="1">
      <alignment horizontal="center" vertical="center"/>
    </xf>
    <xf numFmtId="3" fontId="33" fillId="10" borderId="5" xfId="0" applyNumberFormat="1" applyFont="1" applyFill="1" applyBorder="1" applyAlignment="1">
      <alignment horizontal="center" vertical="center"/>
    </xf>
    <xf numFmtId="3" fontId="33" fillId="11" borderId="2" xfId="0" applyNumberFormat="1" applyFont="1" applyFill="1" applyBorder="1" applyAlignment="1">
      <alignment horizontal="center" vertical="center"/>
    </xf>
    <xf numFmtId="3" fontId="33" fillId="11" borderId="5" xfId="0" applyNumberFormat="1" applyFont="1" applyFill="1" applyBorder="1" applyAlignment="1">
      <alignment horizontal="center" vertical="center"/>
    </xf>
    <xf numFmtId="165" fontId="33" fillId="12" borderId="2" xfId="0" applyNumberFormat="1" applyFont="1" applyFill="1" applyBorder="1" applyAlignment="1">
      <alignment horizontal="center" vertical="center"/>
    </xf>
    <xf numFmtId="165" fontId="33" fillId="12" borderId="5" xfId="0" applyNumberFormat="1" applyFont="1" applyFill="1" applyBorder="1" applyAlignment="1">
      <alignment horizontal="center" vertical="center"/>
    </xf>
    <xf numFmtId="0" fontId="0" fillId="13" borderId="0" xfId="0" applyFont="1" applyFill="1" applyAlignment="1">
      <alignment horizontal="center" vertical="center"/>
    </xf>
    <xf numFmtId="0" fontId="35" fillId="15" borderId="2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165" fontId="13" fillId="2" borderId="3" xfId="0" applyNumberFormat="1" applyFont="1" applyFill="1" applyBorder="1" applyAlignment="1">
      <alignment horizontal="center" vertical="center" wrapText="1"/>
    </xf>
    <xf numFmtId="165" fontId="13" fillId="2" borderId="0" xfId="0" applyNumberFormat="1" applyFont="1" applyFill="1" applyBorder="1" applyAlignment="1">
      <alignment horizontal="center" vertical="center" wrapText="1"/>
    </xf>
    <xf numFmtId="165" fontId="16" fillId="0" borderId="0" xfId="0" applyNumberFormat="1" applyFont="1" applyBorder="1" applyAlignment="1">
      <alignment horizontal="center"/>
    </xf>
    <xf numFmtId="49" fontId="13" fillId="2" borderId="3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164" fontId="9" fillId="2" borderId="2" xfId="0" applyNumberFormat="1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164" fontId="9" fillId="2" borderId="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textRotation="90"/>
    </xf>
    <xf numFmtId="0" fontId="8" fillId="3" borderId="5" xfId="0" applyFont="1" applyFill="1" applyBorder="1" applyAlignment="1">
      <alignment horizontal="center" vertical="center" textRotation="90"/>
    </xf>
    <xf numFmtId="0" fontId="8" fillId="3" borderId="8" xfId="0" applyFont="1" applyFill="1" applyBorder="1" applyAlignment="1">
      <alignment horizontal="center" vertical="center" textRotation="90"/>
    </xf>
    <xf numFmtId="164" fontId="10" fillId="0" borderId="3" xfId="0" applyNumberFormat="1" applyFont="1" applyBorder="1" applyAlignment="1"/>
    <xf numFmtId="164" fontId="10" fillId="0" borderId="4" xfId="0" applyNumberFormat="1" applyFont="1" applyBorder="1" applyAlignment="1"/>
    <xf numFmtId="0" fontId="5" fillId="0" borderId="0" xfId="0" applyFont="1" applyBorder="1" applyAlignment="1">
      <alignment horizontal="center"/>
    </xf>
    <xf numFmtId="167" fontId="13" fillId="14" borderId="0" xfId="0" applyNumberFormat="1" applyFont="1" applyFill="1" applyBorder="1" applyAlignment="1">
      <alignment horizontal="center" vertical="center"/>
    </xf>
    <xf numFmtId="168" fontId="38" fillId="16" borderId="28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3" xfId="3"/>
    <cellStyle name="Обычный 4" xfId="1"/>
    <cellStyle name="Тысячи [0]_Example " xfId="4"/>
    <cellStyle name="Тысячи_Example " xfId="5"/>
  </cellStyles>
  <dxfs count="0"/>
  <tableStyles count="0" defaultTableStyle="TableStyleMedium2" defaultPivotStyle="PivotStyleLight16"/>
  <colors>
    <mruColors>
      <color rgb="FF009999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16</xdr:row>
      <xdr:rowOff>76201</xdr:rowOff>
    </xdr:from>
    <xdr:to>
      <xdr:col>4</xdr:col>
      <xdr:colOff>457200</xdr:colOff>
      <xdr:row>26</xdr:row>
      <xdr:rowOff>19050</xdr:rowOff>
    </xdr:to>
    <xdr:sp macro="" textlink="">
      <xdr:nvSpPr>
        <xdr:cNvPr id="2" name="Выноска со стрелкой вверх 1"/>
        <xdr:cNvSpPr/>
      </xdr:nvSpPr>
      <xdr:spPr>
        <a:xfrm>
          <a:off x="1485900" y="2990851"/>
          <a:ext cx="1590675" cy="1724024"/>
        </a:xfrm>
        <a:prstGeom prst="upArrowCallout">
          <a:avLst>
            <a:gd name="adj1" fmla="val 17547"/>
            <a:gd name="adj2" fmla="val 21273"/>
            <a:gd name="adj3" fmla="val 25000"/>
            <a:gd name="adj4" fmla="val 65353"/>
          </a:avLst>
        </a:prstGeom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>
              <a:solidFill>
                <a:sysClr val="windowText" lastClr="000000"/>
              </a:solidFill>
            </a:rPr>
            <a:t>Количество штук я смогла подсчитать, а площадь их посчитать не выходит!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25"/>
  <sheetViews>
    <sheetView tabSelected="1" view="pageBreakPreview" zoomScaleNormal="100" zoomScaleSheetLayoutView="100" workbookViewId="0">
      <pane xSplit="2" ySplit="4" topLeftCell="C5" activePane="bottomRight" state="frozen"/>
      <selection pane="topRight" activeCell="D1" sqref="D1"/>
      <selection pane="bottomLeft" activeCell="A6" sqref="A6"/>
      <selection pane="bottomRight" activeCell="AJ31" sqref="AJ31"/>
    </sheetView>
  </sheetViews>
  <sheetFormatPr defaultRowHeight="12.75"/>
  <cols>
    <col min="1" max="1" width="2.28515625" style="17" customWidth="1"/>
    <col min="2" max="2" width="15" style="79" bestFit="1" customWidth="1"/>
    <col min="3" max="3" width="8" bestFit="1" customWidth="1"/>
    <col min="4" max="7" width="14" customWidth="1"/>
    <col min="8" max="8" width="7.140625" hidden="1" customWidth="1"/>
    <col min="9" max="9" width="8.42578125" hidden="1" customWidth="1"/>
    <col min="10" max="10" width="7.140625" hidden="1" customWidth="1"/>
    <col min="11" max="11" width="8.7109375" hidden="1" customWidth="1"/>
    <col min="12" max="12" width="7.140625" hidden="1" customWidth="1"/>
    <col min="13" max="13" width="8.5703125" hidden="1" customWidth="1"/>
    <col min="14" max="14" width="7.140625" hidden="1" customWidth="1"/>
    <col min="15" max="15" width="9" hidden="1" customWidth="1"/>
    <col min="16" max="27" width="7.140625" hidden="1" customWidth="1"/>
    <col min="28" max="31" width="10.28515625" hidden="1" customWidth="1"/>
    <col min="32" max="32" width="11.42578125" bestFit="1" customWidth="1"/>
    <col min="33" max="33" width="7" bestFit="1" customWidth="1"/>
    <col min="34" max="34" width="9.42578125" bestFit="1" customWidth="1"/>
    <col min="35" max="35" width="13.42578125" bestFit="1" customWidth="1"/>
    <col min="36" max="36" width="11.5703125" customWidth="1"/>
    <col min="37" max="37" width="10.140625" bestFit="1" customWidth="1"/>
  </cols>
  <sheetData>
    <row r="1" spans="1:168" ht="16.5" thickBot="1">
      <c r="A1" s="1"/>
      <c r="B1" s="2"/>
      <c r="C1" s="3"/>
      <c r="D1" s="144" t="s">
        <v>0</v>
      </c>
      <c r="E1" s="144"/>
      <c r="F1" s="144"/>
      <c r="G1" s="144"/>
      <c r="H1" s="144" t="s">
        <v>1</v>
      </c>
      <c r="I1" s="144"/>
      <c r="J1" s="144"/>
      <c r="K1" s="144"/>
      <c r="L1" s="144" t="s">
        <v>2</v>
      </c>
      <c r="M1" s="144"/>
      <c r="N1" s="144"/>
      <c r="O1" s="144"/>
      <c r="P1" s="86" t="s">
        <v>3</v>
      </c>
      <c r="Q1" s="86"/>
      <c r="R1" s="86"/>
      <c r="S1" s="86"/>
      <c r="T1" s="86" t="s">
        <v>4</v>
      </c>
      <c r="U1" s="86"/>
      <c r="V1" s="86"/>
      <c r="W1" s="86"/>
      <c r="X1" s="86" t="s">
        <v>5</v>
      </c>
      <c r="Y1" s="86"/>
      <c r="Z1" s="86"/>
      <c r="AA1" s="86"/>
      <c r="AB1" s="4"/>
      <c r="AC1" s="4"/>
      <c r="AD1" s="4"/>
      <c r="AE1" s="4"/>
      <c r="AF1" s="4"/>
      <c r="AG1" s="4"/>
      <c r="AH1" s="4"/>
      <c r="AI1" s="4"/>
      <c r="AJ1" s="4"/>
    </row>
    <row r="2" spans="1:168" s="5" customFormat="1" ht="33.75" customHeight="1" thickBot="1">
      <c r="B2" s="6" t="s">
        <v>6</v>
      </c>
      <c r="C2" s="139" t="s">
        <v>7</v>
      </c>
      <c r="D2" s="136">
        <v>40848</v>
      </c>
      <c r="E2" s="142"/>
      <c r="F2" s="142"/>
      <c r="G2" s="143"/>
      <c r="H2" s="136">
        <v>40849</v>
      </c>
      <c r="I2" s="142"/>
      <c r="J2" s="142"/>
      <c r="K2" s="143"/>
      <c r="L2" s="136">
        <v>40850</v>
      </c>
      <c r="M2" s="142"/>
      <c r="N2" s="142"/>
      <c r="O2" s="143"/>
      <c r="P2" s="136">
        <v>40851</v>
      </c>
      <c r="Q2" s="137"/>
      <c r="R2" s="137"/>
      <c r="S2" s="138"/>
      <c r="T2" s="136">
        <v>40852</v>
      </c>
      <c r="U2" s="137"/>
      <c r="V2" s="137"/>
      <c r="W2" s="138"/>
      <c r="X2" s="136">
        <v>40853</v>
      </c>
      <c r="Y2" s="137"/>
      <c r="Z2" s="137"/>
      <c r="AA2" s="138"/>
      <c r="AB2" s="126" t="s">
        <v>8</v>
      </c>
      <c r="AC2" s="127"/>
      <c r="AD2" s="127"/>
      <c r="AE2" s="127"/>
      <c r="AF2" s="128" t="s">
        <v>9</v>
      </c>
      <c r="AG2" s="130" t="s">
        <v>10</v>
      </c>
      <c r="AH2" s="130" t="s">
        <v>11</v>
      </c>
      <c r="AI2" s="133" t="s">
        <v>12</v>
      </c>
      <c r="AJ2" s="147" t="s">
        <v>13</v>
      </c>
    </row>
    <row r="3" spans="1:168" s="7" customFormat="1" ht="11.25">
      <c r="B3" s="112" t="s">
        <v>14</v>
      </c>
      <c r="C3" s="140"/>
      <c r="D3" s="8" t="s">
        <v>15</v>
      </c>
      <c r="E3" s="9" t="s">
        <v>16</v>
      </c>
      <c r="F3" s="10" t="s">
        <v>10</v>
      </c>
      <c r="G3" s="11" t="s">
        <v>17</v>
      </c>
      <c r="H3" s="8" t="s">
        <v>18</v>
      </c>
      <c r="I3" s="9" t="s">
        <v>16</v>
      </c>
      <c r="J3" s="10" t="s">
        <v>10</v>
      </c>
      <c r="K3" s="11" t="s">
        <v>17</v>
      </c>
      <c r="L3" s="8" t="s">
        <v>18</v>
      </c>
      <c r="M3" s="9" t="s">
        <v>15</v>
      </c>
      <c r="N3" s="10" t="s">
        <v>10</v>
      </c>
      <c r="O3" s="11" t="s">
        <v>17</v>
      </c>
      <c r="P3" s="8" t="s">
        <v>19</v>
      </c>
      <c r="Q3" s="9" t="s">
        <v>15</v>
      </c>
      <c r="R3" s="10" t="s">
        <v>10</v>
      </c>
      <c r="S3" s="11" t="s">
        <v>17</v>
      </c>
      <c r="T3" s="8" t="s">
        <v>19</v>
      </c>
      <c r="U3" s="9" t="s">
        <v>18</v>
      </c>
      <c r="V3" s="10" t="s">
        <v>10</v>
      </c>
      <c r="W3" s="11" t="s">
        <v>17</v>
      </c>
      <c r="X3" s="8" t="s">
        <v>16</v>
      </c>
      <c r="Y3" s="9" t="s">
        <v>18</v>
      </c>
      <c r="Z3" s="10" t="s">
        <v>10</v>
      </c>
      <c r="AA3" s="11" t="s">
        <v>17</v>
      </c>
      <c r="AB3" s="12" t="s">
        <v>20</v>
      </c>
      <c r="AC3" s="12" t="s">
        <v>21</v>
      </c>
      <c r="AD3" s="12" t="s">
        <v>22</v>
      </c>
      <c r="AE3" s="12" t="s">
        <v>23</v>
      </c>
      <c r="AF3" s="129"/>
      <c r="AG3" s="131"/>
      <c r="AH3" s="132"/>
      <c r="AI3" s="134"/>
      <c r="AJ3" s="147"/>
    </row>
    <row r="4" spans="1:168" s="7" customFormat="1" ht="12" thickBot="1">
      <c r="B4" s="113"/>
      <c r="C4" s="141"/>
      <c r="D4" s="13">
        <f t="shared" ref="D4:AH4" si="0">SUM(D5:D12)</f>
        <v>9</v>
      </c>
      <c r="E4" s="14">
        <f t="shared" si="0"/>
        <v>11</v>
      </c>
      <c r="F4" s="15">
        <f t="shared" si="0"/>
        <v>5</v>
      </c>
      <c r="G4" s="16">
        <f t="shared" si="0"/>
        <v>66</v>
      </c>
      <c r="H4" s="13">
        <f t="shared" si="0"/>
        <v>4</v>
      </c>
      <c r="I4" s="14">
        <f t="shared" si="0"/>
        <v>5</v>
      </c>
      <c r="J4" s="15">
        <f t="shared" si="0"/>
        <v>6</v>
      </c>
      <c r="K4" s="16">
        <f t="shared" si="0"/>
        <v>69</v>
      </c>
      <c r="L4" s="13">
        <f t="shared" si="0"/>
        <v>3</v>
      </c>
      <c r="M4" s="14">
        <f t="shared" si="0"/>
        <v>7</v>
      </c>
      <c r="N4" s="15">
        <f t="shared" si="0"/>
        <v>0</v>
      </c>
      <c r="O4" s="16">
        <f t="shared" si="0"/>
        <v>79</v>
      </c>
      <c r="P4" s="13">
        <f t="shared" si="0"/>
        <v>6</v>
      </c>
      <c r="Q4" s="14">
        <f t="shared" si="0"/>
        <v>7</v>
      </c>
      <c r="R4" s="15">
        <f t="shared" si="0"/>
        <v>21</v>
      </c>
      <c r="S4" s="16">
        <f t="shared" si="0"/>
        <v>71</v>
      </c>
      <c r="T4" s="13">
        <f t="shared" si="0"/>
        <v>0</v>
      </c>
      <c r="U4" s="14">
        <f t="shared" si="0"/>
        <v>0</v>
      </c>
      <c r="V4" s="15">
        <f t="shared" si="0"/>
        <v>4</v>
      </c>
      <c r="W4" s="16">
        <f t="shared" si="0"/>
        <v>67</v>
      </c>
      <c r="X4" s="13">
        <f t="shared" si="0"/>
        <v>0</v>
      </c>
      <c r="Y4" s="14">
        <f t="shared" si="0"/>
        <v>0</v>
      </c>
      <c r="Z4" s="15">
        <f t="shared" si="0"/>
        <v>0</v>
      </c>
      <c r="AA4" s="16">
        <f t="shared" si="0"/>
        <v>67</v>
      </c>
      <c r="AB4" s="14">
        <f t="shared" si="0"/>
        <v>7</v>
      </c>
      <c r="AC4" s="14">
        <f t="shared" si="0"/>
        <v>23</v>
      </c>
      <c r="AD4" s="14">
        <f t="shared" si="0"/>
        <v>16</v>
      </c>
      <c r="AE4" s="14">
        <f t="shared" si="0"/>
        <v>6</v>
      </c>
      <c r="AF4" s="14">
        <f t="shared" si="0"/>
        <v>52</v>
      </c>
      <c r="AG4" s="14">
        <f t="shared" si="0"/>
        <v>36</v>
      </c>
      <c r="AH4" s="14">
        <f t="shared" si="0"/>
        <v>67</v>
      </c>
      <c r="AI4" s="135"/>
      <c r="AJ4" s="148"/>
    </row>
    <row r="5" spans="1:168" s="20" customFormat="1" ht="13.5" customHeight="1">
      <c r="B5" s="21" t="s">
        <v>24</v>
      </c>
      <c r="C5" s="18">
        <v>1</v>
      </c>
      <c r="D5" s="22"/>
      <c r="E5" s="23"/>
      <c r="F5" s="24"/>
      <c r="G5" s="25">
        <f t="shared" ref="G5:G12" si="1">C5+D5+E5-F5</f>
        <v>1</v>
      </c>
      <c r="H5" s="22"/>
      <c r="I5" s="23"/>
      <c r="J5" s="24">
        <v>1</v>
      </c>
      <c r="K5" s="25">
        <f t="shared" ref="K5:K12" si="2">G5+H5+I5-J5</f>
        <v>0</v>
      </c>
      <c r="L5" s="22"/>
      <c r="M5" s="23"/>
      <c r="N5" s="24"/>
      <c r="O5" s="25">
        <f t="shared" ref="O5:O12" si="3">K5+L5+M5-N5</f>
        <v>0</v>
      </c>
      <c r="P5" s="22"/>
      <c r="Q5" s="23"/>
      <c r="R5" s="24"/>
      <c r="S5" s="25">
        <f t="shared" ref="S5:S12" si="4">O5+P5+Q5-R5</f>
        <v>0</v>
      </c>
      <c r="T5" s="22"/>
      <c r="U5" s="23"/>
      <c r="V5" s="24"/>
      <c r="W5" s="25">
        <f t="shared" ref="W5:W12" si="5">S5+T5+U5-V5</f>
        <v>0</v>
      </c>
      <c r="X5" s="22"/>
      <c r="Y5" s="23"/>
      <c r="Z5" s="24"/>
      <c r="AA5" s="25">
        <f t="shared" ref="AA5:AA12" si="6">W5+X5+Y5-Z5</f>
        <v>0</v>
      </c>
      <c r="AB5" s="19">
        <f t="shared" ref="AB5:AB12" si="7">H5+L5+U5+Y5</f>
        <v>0</v>
      </c>
      <c r="AC5" s="19">
        <f t="shared" ref="AC5:AC12" si="8">D5+M5+Q5</f>
        <v>0</v>
      </c>
      <c r="AD5" s="19">
        <f t="shared" ref="AD5:AD12" si="9">E5+I5+X5</f>
        <v>0</v>
      </c>
      <c r="AE5" s="19">
        <f t="shared" ref="AE5:AE12" si="10">P5+T5</f>
        <v>0</v>
      </c>
      <c r="AF5" s="26">
        <f t="shared" ref="AF5" si="11">AE5+AD5+AC5+AB5</f>
        <v>0</v>
      </c>
      <c r="AG5" s="27">
        <f t="shared" ref="AG5:AG12" si="12">F5+J5+N5+R5+V5+Z5</f>
        <v>1</v>
      </c>
      <c r="AH5" s="28">
        <f t="shared" ref="AH5:AH12" si="13">C5+AF5-AG5</f>
        <v>0</v>
      </c>
      <c r="AI5" s="29">
        <v>1850</v>
      </c>
      <c r="AJ5" s="30">
        <v>11.637</v>
      </c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</row>
    <row r="6" spans="1:168" s="20" customFormat="1" ht="12" customHeight="1">
      <c r="B6" s="21" t="s">
        <v>25</v>
      </c>
      <c r="C6" s="18">
        <v>9</v>
      </c>
      <c r="D6" s="22">
        <v>4</v>
      </c>
      <c r="E6" s="23"/>
      <c r="F6" s="24">
        <v>1</v>
      </c>
      <c r="G6" s="25">
        <f t="shared" si="1"/>
        <v>12</v>
      </c>
      <c r="H6" s="22"/>
      <c r="I6" s="23">
        <v>5</v>
      </c>
      <c r="J6" s="24">
        <v>1</v>
      </c>
      <c r="K6" s="25">
        <f t="shared" si="2"/>
        <v>16</v>
      </c>
      <c r="L6" s="22"/>
      <c r="M6" s="23">
        <v>5</v>
      </c>
      <c r="N6" s="24"/>
      <c r="O6" s="25">
        <f t="shared" si="3"/>
        <v>21</v>
      </c>
      <c r="P6" s="22">
        <v>1</v>
      </c>
      <c r="Q6" s="23">
        <v>5</v>
      </c>
      <c r="R6" s="24"/>
      <c r="S6" s="25">
        <f t="shared" si="4"/>
        <v>27</v>
      </c>
      <c r="T6" s="22"/>
      <c r="U6" s="23"/>
      <c r="V6" s="24"/>
      <c r="W6" s="25">
        <f t="shared" si="5"/>
        <v>27</v>
      </c>
      <c r="X6" s="22"/>
      <c r="Y6" s="23"/>
      <c r="Z6" s="24"/>
      <c r="AA6" s="25">
        <f t="shared" si="6"/>
        <v>27</v>
      </c>
      <c r="AB6" s="19">
        <f t="shared" si="7"/>
        <v>0</v>
      </c>
      <c r="AC6" s="19">
        <f t="shared" si="8"/>
        <v>14</v>
      </c>
      <c r="AD6" s="19">
        <f t="shared" si="9"/>
        <v>5</v>
      </c>
      <c r="AE6" s="19">
        <f t="shared" si="10"/>
        <v>1</v>
      </c>
      <c r="AF6" s="26">
        <f t="shared" ref="AF6:AF12" si="14">AE6+AD6+AC6+AB6</f>
        <v>20</v>
      </c>
      <c r="AG6" s="27">
        <f t="shared" si="12"/>
        <v>2</v>
      </c>
      <c r="AH6" s="28">
        <f t="shared" si="13"/>
        <v>27</v>
      </c>
      <c r="AI6" s="29">
        <v>1850</v>
      </c>
      <c r="AJ6" s="30">
        <v>8.4120000000000008</v>
      </c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</row>
    <row r="7" spans="1:168" s="20" customFormat="1" ht="12" customHeight="1">
      <c r="B7" s="21" t="s">
        <v>26</v>
      </c>
      <c r="C7" s="18">
        <v>11</v>
      </c>
      <c r="D7" s="22"/>
      <c r="E7" s="23"/>
      <c r="F7" s="24"/>
      <c r="G7" s="25">
        <f t="shared" si="1"/>
        <v>11</v>
      </c>
      <c r="H7" s="22"/>
      <c r="I7" s="23"/>
      <c r="J7" s="24">
        <v>1</v>
      </c>
      <c r="K7" s="25">
        <f t="shared" si="2"/>
        <v>10</v>
      </c>
      <c r="L7" s="22"/>
      <c r="M7" s="23">
        <v>2</v>
      </c>
      <c r="N7" s="24"/>
      <c r="O7" s="25">
        <f t="shared" si="3"/>
        <v>12</v>
      </c>
      <c r="P7" s="22">
        <v>2</v>
      </c>
      <c r="Q7" s="23"/>
      <c r="R7" s="24">
        <v>14</v>
      </c>
      <c r="S7" s="25">
        <f t="shared" si="4"/>
        <v>0</v>
      </c>
      <c r="T7" s="22"/>
      <c r="U7" s="23"/>
      <c r="V7" s="24"/>
      <c r="W7" s="25">
        <f t="shared" si="5"/>
        <v>0</v>
      </c>
      <c r="X7" s="22"/>
      <c r="Y7" s="23"/>
      <c r="Z7" s="24"/>
      <c r="AA7" s="25">
        <f t="shared" si="6"/>
        <v>0</v>
      </c>
      <c r="AB7" s="19">
        <f t="shared" si="7"/>
        <v>0</v>
      </c>
      <c r="AC7" s="19">
        <f t="shared" si="8"/>
        <v>2</v>
      </c>
      <c r="AD7" s="19">
        <f t="shared" si="9"/>
        <v>0</v>
      </c>
      <c r="AE7" s="19">
        <f t="shared" si="10"/>
        <v>2</v>
      </c>
      <c r="AF7" s="26">
        <f t="shared" si="14"/>
        <v>4</v>
      </c>
      <c r="AG7" s="27">
        <f t="shared" si="12"/>
        <v>15</v>
      </c>
      <c r="AH7" s="28">
        <f t="shared" si="13"/>
        <v>0</v>
      </c>
      <c r="AI7" s="29">
        <v>1850</v>
      </c>
      <c r="AJ7" s="30">
        <v>8.4120000000000008</v>
      </c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</row>
    <row r="8" spans="1:168" s="20" customFormat="1" ht="12" customHeight="1">
      <c r="B8" s="21" t="s">
        <v>37</v>
      </c>
      <c r="C8" s="18">
        <v>2</v>
      </c>
      <c r="D8" s="22">
        <v>5</v>
      </c>
      <c r="E8" s="23"/>
      <c r="F8" s="24"/>
      <c r="G8" s="25">
        <f t="shared" si="1"/>
        <v>7</v>
      </c>
      <c r="H8" s="22"/>
      <c r="I8" s="23"/>
      <c r="J8" s="24"/>
      <c r="K8" s="25">
        <f t="shared" si="2"/>
        <v>7</v>
      </c>
      <c r="L8" s="22">
        <v>1</v>
      </c>
      <c r="M8" s="23"/>
      <c r="N8" s="24"/>
      <c r="O8" s="25">
        <f t="shared" si="3"/>
        <v>8</v>
      </c>
      <c r="P8" s="22">
        <v>3</v>
      </c>
      <c r="Q8" s="23">
        <v>2</v>
      </c>
      <c r="R8" s="24"/>
      <c r="S8" s="25">
        <f t="shared" si="4"/>
        <v>13</v>
      </c>
      <c r="T8" s="22"/>
      <c r="U8" s="23"/>
      <c r="V8" s="24"/>
      <c r="W8" s="25">
        <f t="shared" si="5"/>
        <v>13</v>
      </c>
      <c r="X8" s="22"/>
      <c r="Y8" s="23"/>
      <c r="Z8" s="24"/>
      <c r="AA8" s="25">
        <f t="shared" si="6"/>
        <v>13</v>
      </c>
      <c r="AB8" s="19">
        <f t="shared" si="7"/>
        <v>1</v>
      </c>
      <c r="AC8" s="19">
        <f t="shared" si="8"/>
        <v>7</v>
      </c>
      <c r="AD8" s="19">
        <f t="shared" si="9"/>
        <v>0</v>
      </c>
      <c r="AE8" s="19">
        <f t="shared" si="10"/>
        <v>3</v>
      </c>
      <c r="AF8" s="26">
        <f t="shared" si="14"/>
        <v>11</v>
      </c>
      <c r="AG8" s="27">
        <f t="shared" si="12"/>
        <v>0</v>
      </c>
      <c r="AH8" s="28">
        <f t="shared" si="13"/>
        <v>13</v>
      </c>
      <c r="AI8" s="29">
        <v>2844</v>
      </c>
      <c r="AJ8" s="30">
        <v>5.7480000000000002</v>
      </c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</row>
    <row r="9" spans="1:168" s="20" customFormat="1" ht="12.75" customHeight="1">
      <c r="B9" s="21" t="s">
        <v>27</v>
      </c>
      <c r="C9" s="18">
        <v>1</v>
      </c>
      <c r="D9" s="22"/>
      <c r="E9" s="23">
        <v>8</v>
      </c>
      <c r="F9" s="24"/>
      <c r="G9" s="25">
        <f t="shared" si="1"/>
        <v>9</v>
      </c>
      <c r="H9" s="22">
        <v>4</v>
      </c>
      <c r="I9" s="23"/>
      <c r="J9" s="24"/>
      <c r="K9" s="25">
        <f t="shared" si="2"/>
        <v>13</v>
      </c>
      <c r="L9" s="22">
        <v>2</v>
      </c>
      <c r="M9" s="23"/>
      <c r="N9" s="24"/>
      <c r="O9" s="25">
        <f t="shared" si="3"/>
        <v>15</v>
      </c>
      <c r="P9" s="22"/>
      <c r="Q9" s="23"/>
      <c r="R9" s="24">
        <v>2</v>
      </c>
      <c r="S9" s="25">
        <f t="shared" si="4"/>
        <v>13</v>
      </c>
      <c r="T9" s="22"/>
      <c r="U9" s="23"/>
      <c r="V9" s="24"/>
      <c r="W9" s="25">
        <f t="shared" si="5"/>
        <v>13</v>
      </c>
      <c r="X9" s="22"/>
      <c r="Y9" s="23"/>
      <c r="Z9" s="24"/>
      <c r="AA9" s="25">
        <f t="shared" si="6"/>
        <v>13</v>
      </c>
      <c r="AB9" s="19">
        <f t="shared" si="7"/>
        <v>6</v>
      </c>
      <c r="AC9" s="19">
        <f t="shared" si="8"/>
        <v>0</v>
      </c>
      <c r="AD9" s="19">
        <f t="shared" si="9"/>
        <v>8</v>
      </c>
      <c r="AE9" s="19">
        <f t="shared" si="10"/>
        <v>0</v>
      </c>
      <c r="AF9" s="26">
        <f t="shared" si="14"/>
        <v>14</v>
      </c>
      <c r="AG9" s="27">
        <f t="shared" si="12"/>
        <v>2</v>
      </c>
      <c r="AH9" s="28">
        <f t="shared" si="13"/>
        <v>13</v>
      </c>
      <c r="AI9" s="29">
        <v>720</v>
      </c>
      <c r="AJ9" s="30">
        <v>5.6029999999999998</v>
      </c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</row>
    <row r="10" spans="1:168" s="20" customFormat="1" ht="12.75" customHeight="1">
      <c r="B10" s="21" t="s">
        <v>28</v>
      </c>
      <c r="C10" s="18">
        <v>11</v>
      </c>
      <c r="D10" s="22"/>
      <c r="E10" s="23">
        <v>3</v>
      </c>
      <c r="F10" s="24">
        <v>2</v>
      </c>
      <c r="G10" s="25">
        <f t="shared" si="1"/>
        <v>12</v>
      </c>
      <c r="H10" s="22"/>
      <c r="I10" s="23"/>
      <c r="J10" s="24">
        <v>2</v>
      </c>
      <c r="K10" s="25">
        <f t="shared" si="2"/>
        <v>10</v>
      </c>
      <c r="L10" s="22"/>
      <c r="M10" s="23"/>
      <c r="N10" s="24"/>
      <c r="O10" s="25">
        <f t="shared" si="3"/>
        <v>10</v>
      </c>
      <c r="P10" s="22"/>
      <c r="Q10" s="23"/>
      <c r="R10" s="24">
        <v>5</v>
      </c>
      <c r="S10" s="25">
        <f t="shared" si="4"/>
        <v>5</v>
      </c>
      <c r="T10" s="22"/>
      <c r="U10" s="23"/>
      <c r="V10" s="24">
        <v>3</v>
      </c>
      <c r="W10" s="25">
        <f t="shared" si="5"/>
        <v>2</v>
      </c>
      <c r="X10" s="22"/>
      <c r="Y10" s="23"/>
      <c r="Z10" s="24"/>
      <c r="AA10" s="25">
        <f t="shared" si="6"/>
        <v>2</v>
      </c>
      <c r="AB10" s="19">
        <f t="shared" si="7"/>
        <v>0</v>
      </c>
      <c r="AC10" s="19">
        <f t="shared" si="8"/>
        <v>0</v>
      </c>
      <c r="AD10" s="19">
        <f t="shared" si="9"/>
        <v>3</v>
      </c>
      <c r="AE10" s="19">
        <f t="shared" si="10"/>
        <v>0</v>
      </c>
      <c r="AF10" s="26">
        <f t="shared" si="14"/>
        <v>3</v>
      </c>
      <c r="AG10" s="27">
        <f t="shared" si="12"/>
        <v>12</v>
      </c>
      <c r="AH10" s="28">
        <f t="shared" si="13"/>
        <v>2</v>
      </c>
      <c r="AI10" s="29">
        <v>720</v>
      </c>
      <c r="AJ10" s="30">
        <v>4.05</v>
      </c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</row>
    <row r="11" spans="1:168" s="20" customFormat="1" ht="12.75" customHeight="1">
      <c r="B11" s="21" t="s">
        <v>29</v>
      </c>
      <c r="C11" s="18">
        <v>12</v>
      </c>
      <c r="D11" s="22"/>
      <c r="E11" s="23"/>
      <c r="F11" s="24">
        <v>2</v>
      </c>
      <c r="G11" s="25">
        <f t="shared" si="1"/>
        <v>10</v>
      </c>
      <c r="H11" s="22"/>
      <c r="I11" s="23"/>
      <c r="J11" s="24">
        <v>1</v>
      </c>
      <c r="K11" s="25">
        <f t="shared" si="2"/>
        <v>9</v>
      </c>
      <c r="L11" s="22"/>
      <c r="M11" s="23"/>
      <c r="N11" s="24"/>
      <c r="O11" s="25">
        <f t="shared" si="3"/>
        <v>9</v>
      </c>
      <c r="P11" s="22"/>
      <c r="Q11" s="23"/>
      <c r="R11" s="24"/>
      <c r="S11" s="25">
        <f t="shared" si="4"/>
        <v>9</v>
      </c>
      <c r="T11" s="22"/>
      <c r="U11" s="23"/>
      <c r="V11" s="24">
        <v>1</v>
      </c>
      <c r="W11" s="25">
        <f t="shared" si="5"/>
        <v>8</v>
      </c>
      <c r="X11" s="22"/>
      <c r="Y11" s="23"/>
      <c r="Z11" s="24"/>
      <c r="AA11" s="25">
        <f t="shared" si="6"/>
        <v>8</v>
      </c>
      <c r="AB11" s="19">
        <f t="shared" si="7"/>
        <v>0</v>
      </c>
      <c r="AC11" s="19">
        <f t="shared" si="8"/>
        <v>0</v>
      </c>
      <c r="AD11" s="19">
        <f t="shared" si="9"/>
        <v>0</v>
      </c>
      <c r="AE11" s="19">
        <f t="shared" si="10"/>
        <v>0</v>
      </c>
      <c r="AF11" s="26">
        <f t="shared" si="14"/>
        <v>0</v>
      </c>
      <c r="AG11" s="27">
        <f t="shared" si="12"/>
        <v>4</v>
      </c>
      <c r="AH11" s="28">
        <f t="shared" si="13"/>
        <v>8</v>
      </c>
      <c r="AI11" s="29">
        <v>720</v>
      </c>
      <c r="AJ11" s="30">
        <v>4.05</v>
      </c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</row>
    <row r="12" spans="1:168" s="20" customFormat="1" ht="12.75" customHeight="1" thickBot="1">
      <c r="B12" s="21" t="s">
        <v>30</v>
      </c>
      <c r="C12" s="18">
        <v>4</v>
      </c>
      <c r="D12" s="22"/>
      <c r="E12" s="23"/>
      <c r="F12" s="24"/>
      <c r="G12" s="25">
        <f t="shared" si="1"/>
        <v>4</v>
      </c>
      <c r="H12" s="22"/>
      <c r="I12" s="23"/>
      <c r="J12" s="24"/>
      <c r="K12" s="25">
        <f t="shared" si="2"/>
        <v>4</v>
      </c>
      <c r="L12" s="22"/>
      <c r="M12" s="23"/>
      <c r="N12" s="24"/>
      <c r="O12" s="25">
        <f t="shared" si="3"/>
        <v>4</v>
      </c>
      <c r="P12" s="22"/>
      <c r="Q12" s="23"/>
      <c r="R12" s="24"/>
      <c r="S12" s="25">
        <f t="shared" si="4"/>
        <v>4</v>
      </c>
      <c r="T12" s="22"/>
      <c r="U12" s="23"/>
      <c r="V12" s="24"/>
      <c r="W12" s="25">
        <f t="shared" si="5"/>
        <v>4</v>
      </c>
      <c r="X12" s="22"/>
      <c r="Y12" s="23"/>
      <c r="Z12" s="24"/>
      <c r="AA12" s="25">
        <f t="shared" si="6"/>
        <v>4</v>
      </c>
      <c r="AB12" s="19">
        <f t="shared" si="7"/>
        <v>0</v>
      </c>
      <c r="AC12" s="19">
        <f t="shared" si="8"/>
        <v>0</v>
      </c>
      <c r="AD12" s="19">
        <f t="shared" si="9"/>
        <v>0</v>
      </c>
      <c r="AE12" s="19">
        <f t="shared" si="10"/>
        <v>0</v>
      </c>
      <c r="AF12" s="26">
        <f t="shared" si="14"/>
        <v>0</v>
      </c>
      <c r="AG12" s="27">
        <f t="shared" si="12"/>
        <v>0</v>
      </c>
      <c r="AH12" s="28">
        <f t="shared" si="13"/>
        <v>4</v>
      </c>
      <c r="AI12" s="29">
        <v>720</v>
      </c>
      <c r="AJ12" s="30">
        <v>4.05</v>
      </c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</row>
    <row r="13" spans="1:168" s="37" customFormat="1" ht="15.75" customHeight="1" thickBot="1">
      <c r="B13" s="114" t="s">
        <v>31</v>
      </c>
      <c r="C13" s="31">
        <f t="shared" ref="C13:AH13" si="15">SUM(C5:C12)</f>
        <v>51</v>
      </c>
      <c r="D13" s="32">
        <f t="shared" si="15"/>
        <v>9</v>
      </c>
      <c r="E13" s="32">
        <f t="shared" si="15"/>
        <v>11</v>
      </c>
      <c r="F13" s="81">
        <f t="shared" si="15"/>
        <v>5</v>
      </c>
      <c r="G13" s="33">
        <f t="shared" si="15"/>
        <v>66</v>
      </c>
      <c r="H13" s="34">
        <f t="shared" si="15"/>
        <v>4</v>
      </c>
      <c r="I13" s="32">
        <f t="shared" si="15"/>
        <v>5</v>
      </c>
      <c r="J13" s="81">
        <f t="shared" si="15"/>
        <v>6</v>
      </c>
      <c r="K13" s="33">
        <f t="shared" si="15"/>
        <v>69</v>
      </c>
      <c r="L13" s="34">
        <f t="shared" si="15"/>
        <v>3</v>
      </c>
      <c r="M13" s="32">
        <f t="shared" si="15"/>
        <v>7</v>
      </c>
      <c r="N13" s="81">
        <f t="shared" si="15"/>
        <v>0</v>
      </c>
      <c r="O13" s="33">
        <f t="shared" si="15"/>
        <v>79</v>
      </c>
      <c r="P13" s="34">
        <f t="shared" si="15"/>
        <v>6</v>
      </c>
      <c r="Q13" s="32">
        <f t="shared" si="15"/>
        <v>7</v>
      </c>
      <c r="R13" s="35">
        <f t="shared" si="15"/>
        <v>21</v>
      </c>
      <c r="S13" s="33">
        <f t="shared" si="15"/>
        <v>71</v>
      </c>
      <c r="T13" s="34">
        <f t="shared" si="15"/>
        <v>0</v>
      </c>
      <c r="U13" s="32">
        <f t="shared" si="15"/>
        <v>0</v>
      </c>
      <c r="V13" s="35">
        <f t="shared" si="15"/>
        <v>4</v>
      </c>
      <c r="W13" s="33">
        <f t="shared" si="15"/>
        <v>67</v>
      </c>
      <c r="X13" s="34">
        <f t="shared" si="15"/>
        <v>0</v>
      </c>
      <c r="Y13" s="32">
        <f t="shared" si="15"/>
        <v>0</v>
      </c>
      <c r="Z13" s="35">
        <f t="shared" si="15"/>
        <v>0</v>
      </c>
      <c r="AA13" s="33">
        <f t="shared" si="15"/>
        <v>67</v>
      </c>
      <c r="AB13" s="36">
        <f t="shared" si="15"/>
        <v>7</v>
      </c>
      <c r="AC13" s="36">
        <f t="shared" si="15"/>
        <v>23</v>
      </c>
      <c r="AD13" s="36">
        <f t="shared" si="15"/>
        <v>16</v>
      </c>
      <c r="AE13" s="36">
        <f t="shared" si="15"/>
        <v>6</v>
      </c>
      <c r="AF13" s="116">
        <f t="shared" si="15"/>
        <v>52</v>
      </c>
      <c r="AG13" s="118">
        <f t="shared" si="15"/>
        <v>36</v>
      </c>
      <c r="AH13" s="120">
        <f t="shared" si="15"/>
        <v>67</v>
      </c>
      <c r="AI13" s="122"/>
      <c r="AJ13" s="124">
        <f>SUMPRODUCT(AF5:AF12,AJ5:AJ12)</f>
        <v>355.70799999999997</v>
      </c>
    </row>
    <row r="14" spans="1:168" s="44" customFormat="1" ht="12" thickBot="1">
      <c r="B14" s="115"/>
      <c r="C14" s="38">
        <f>SUMPRODUCT(AJ5:AJ12,C5:C12)</f>
        <v>306.32599999999996</v>
      </c>
      <c r="D14" s="145">
        <f>SUMPRODUCT(AJ5:AJ12,D5:D12)</f>
        <v>62.388000000000005</v>
      </c>
      <c r="E14" s="39">
        <f>SUMPRODUCT(AJ5:AJ12,E5:E12)</f>
        <v>56.973999999999997</v>
      </c>
      <c r="F14" s="82">
        <f>SUMPRODUCT(AJ5:AJ12,F5:F12)</f>
        <v>24.612000000000002</v>
      </c>
      <c r="G14" s="40">
        <f>SUMPRODUCT(AJ5:AJ12,G5:G12)</f>
        <v>401.07600000000008</v>
      </c>
      <c r="H14" s="41">
        <f>SUMPRODUCT(H5:H12,AJ5:AJ12)</f>
        <v>22.411999999999999</v>
      </c>
      <c r="I14" s="39">
        <f>SUMPRODUCT(I5:I12,AJ5:AJ12)</f>
        <v>42.06</v>
      </c>
      <c r="J14" s="82">
        <f>SUMPRODUCT(J5:J12,AJ5:AJ12)</f>
        <v>40.610999999999997</v>
      </c>
      <c r="K14" s="40">
        <f>SUMPRODUCT(K5:K12,AJ5:AJ12)</f>
        <v>424.93700000000001</v>
      </c>
      <c r="L14" s="41">
        <f>SUMPRODUCT(L5:L12,AJ5:AJ12)</f>
        <v>16.954000000000001</v>
      </c>
      <c r="M14" s="39">
        <f>SUMPRODUCT(M5:M12,AJ5:AJ12)</f>
        <v>58.884</v>
      </c>
      <c r="N14" s="82">
        <f>SUMPRODUCT(N5:N12,AJ5:AJ12)</f>
        <v>0</v>
      </c>
      <c r="O14" s="40"/>
      <c r="P14" s="41">
        <f>SUMPRODUCT(P5:P12,AJ5:AJ12)</f>
        <v>42.480000000000004</v>
      </c>
      <c r="Q14" s="39">
        <f>SUMPRODUCT(Q5:Q12,AJ5:AJ12)</f>
        <v>53.556000000000004</v>
      </c>
      <c r="R14" s="42">
        <f>SUMPRODUCT(R5:R12,AJ5:AJ12)</f>
        <v>149.22400000000002</v>
      </c>
      <c r="S14" s="40">
        <f>SUMPRODUCT(S5:S12,AJ5:AJ12)</f>
        <v>447.58699999999999</v>
      </c>
      <c r="T14" s="41">
        <f>SUMPRODUCT(T5:T12,AL5:AL12)</f>
        <v>0</v>
      </c>
      <c r="U14" s="39">
        <f>SUMPRODUCT(U5:U12,AL5:AL12)</f>
        <v>0</v>
      </c>
      <c r="V14" s="42">
        <f>SUMPRODUCT(V5:V12,AJ5:AJ12)</f>
        <v>16.2</v>
      </c>
      <c r="W14" s="40">
        <f>SUMPRODUCT(W5:W12,AL5:AL12)</f>
        <v>0</v>
      </c>
      <c r="X14" s="41">
        <f>SUMPRODUCT(X5:X12,AP5:AP12)</f>
        <v>0</v>
      </c>
      <c r="Y14" s="39">
        <f>SUMPRODUCT(Y5:Y12,AP5:AP12)</f>
        <v>0</v>
      </c>
      <c r="Z14" s="42">
        <f>SUMPRODUCT(Z5:Z12,AP5:AP12)</f>
        <v>0</v>
      </c>
      <c r="AA14" s="40">
        <f>SUMPRODUCT(AA5:AA12,AP5:AP12)</f>
        <v>0</v>
      </c>
      <c r="AB14" s="43"/>
      <c r="AC14" s="43"/>
      <c r="AD14" s="43"/>
      <c r="AE14" s="43"/>
      <c r="AF14" s="117"/>
      <c r="AG14" s="119"/>
      <c r="AH14" s="121"/>
      <c r="AI14" s="123"/>
      <c r="AJ14" s="124"/>
    </row>
    <row r="15" spans="1:168" s="51" customFormat="1" thickBot="1">
      <c r="B15" s="125" t="s">
        <v>32</v>
      </c>
      <c r="C15" s="45">
        <f>SUMIFS(C5:C12,AI5:AI12,1850)</f>
        <v>21</v>
      </c>
      <c r="D15" s="146">
        <f>SUMIFS(D5:D12,AI5:AI12,1850)+SUMIFS(D5:D12,AI5:AI12,2844)</f>
        <v>9</v>
      </c>
      <c r="E15" s="47">
        <f>SUMIFS(E5:E12,AI5:AI12,1850)+SUMIFS(E5:E12,AI5:AI12,2844)</f>
        <v>0</v>
      </c>
      <c r="F15" s="48">
        <f>SUMIFS(F5:F12,AI5:AI12,1850)+SUMIFS(F5:F12,AI5:AI12,2844)</f>
        <v>1</v>
      </c>
      <c r="G15" s="49">
        <f>SUMIFS(G5:G12,AI5:AI12,1850)+SUMIFS(G5:G12,AI5:AI12,2844)</f>
        <v>31</v>
      </c>
      <c r="H15" s="107"/>
      <c r="I15" s="108"/>
      <c r="J15" s="109"/>
      <c r="K15" s="110"/>
      <c r="L15" s="107"/>
      <c r="M15" s="108"/>
      <c r="N15" s="109"/>
      <c r="O15" s="110"/>
      <c r="P15" s="90"/>
      <c r="Q15" s="91"/>
      <c r="R15" s="91"/>
      <c r="S15" s="92"/>
      <c r="T15" s="90"/>
      <c r="U15" s="91"/>
      <c r="V15" s="48"/>
      <c r="W15" s="49"/>
      <c r="X15" s="46"/>
      <c r="Y15" s="47"/>
      <c r="Z15" s="48"/>
      <c r="AA15" s="49"/>
      <c r="AB15" s="50"/>
      <c r="AC15" s="50"/>
      <c r="AD15" s="50"/>
      <c r="AE15" s="50"/>
      <c r="AF15" s="117"/>
      <c r="AG15" s="119"/>
      <c r="AH15" s="121"/>
      <c r="AI15" s="123"/>
      <c r="AJ15" s="124"/>
    </row>
    <row r="16" spans="1:168" s="51" customFormat="1" ht="15" thickBot="1">
      <c r="B16" s="125"/>
      <c r="C16" s="52"/>
      <c r="D16" s="83">
        <f>SUMIFS(D5:D12,AI5:AI12,1850)*SUMIFS(AJ5:AJ12,AI5:AI12,1850,D5:D12,SUMIFS(D5:D12,AI5:AI12,1850))</f>
        <v>33.648000000000003</v>
      </c>
      <c r="E16" s="84">
        <f>SUMIFS(E5:E12,AJ5:AJ12,1850)*SUMIFS(AK5:AK12,AJ5:AJ12,1850,E5:E12,SUMIFS(E5:E12,AJ5:AJ12,1850))</f>
        <v>0</v>
      </c>
      <c r="F16" s="84">
        <f>SUMIFS(F5:F12,AK5:AK12,1850)*SUMIFS(AL5:AL12,AK5:AK12,1850,F5:F12,SUMIFS(F5:F12,AK5:AK12,1850))</f>
        <v>0</v>
      </c>
      <c r="G16" s="84">
        <f>SUMIFS(G5:G12,AI5:AI12,1850)*SUMIFS(AJ5:AJ12,AI5:AI12,1850,G5:G12,SUMIFS(G5:G12,AI5:AI12,1850))</f>
        <v>0</v>
      </c>
      <c r="H16" s="87"/>
      <c r="I16" s="111"/>
      <c r="J16" s="88"/>
      <c r="K16" s="106"/>
      <c r="L16" s="87"/>
      <c r="M16" s="111"/>
      <c r="N16" s="88"/>
      <c r="O16" s="106"/>
      <c r="P16" s="87"/>
      <c r="Q16" s="88"/>
      <c r="R16" s="88"/>
      <c r="S16" s="89"/>
      <c r="T16" s="87"/>
      <c r="U16" s="88"/>
      <c r="V16" s="55"/>
      <c r="W16" s="56"/>
      <c r="X16" s="53"/>
      <c r="Y16" s="54"/>
      <c r="Z16" s="55"/>
      <c r="AA16" s="56"/>
      <c r="AB16" s="50"/>
      <c r="AC16" s="50"/>
      <c r="AD16" s="50"/>
      <c r="AE16" s="50"/>
      <c r="AF16" s="117"/>
      <c r="AG16" s="119"/>
      <c r="AH16" s="121"/>
      <c r="AI16" s="123"/>
      <c r="AJ16" s="124"/>
    </row>
    <row r="17" spans="2:36" s="60" customFormat="1" ht="29.25" customHeight="1" thickBot="1">
      <c r="B17" s="57" t="s">
        <v>33</v>
      </c>
      <c r="C17" s="58"/>
      <c r="D17" s="102">
        <f>D13+E13</f>
        <v>20</v>
      </c>
      <c r="E17" s="103"/>
      <c r="F17" s="104">
        <f>D14+E14</f>
        <v>119.36199999999999</v>
      </c>
      <c r="G17" s="105"/>
      <c r="H17" s="102">
        <f t="shared" ref="H17" si="16">H13+I13</f>
        <v>9</v>
      </c>
      <c r="I17" s="103"/>
      <c r="J17" s="104">
        <f t="shared" ref="J17" si="17">H14+I14</f>
        <v>64.472000000000008</v>
      </c>
      <c r="K17" s="105"/>
      <c r="L17" s="102">
        <f t="shared" ref="L17" si="18">L13+M13</f>
        <v>10</v>
      </c>
      <c r="M17" s="103"/>
      <c r="N17" s="104">
        <f t="shared" ref="N17" si="19">L14+M14</f>
        <v>75.837999999999994</v>
      </c>
      <c r="O17" s="105"/>
      <c r="P17" s="102">
        <f t="shared" ref="P17" si="20">P13+Q13</f>
        <v>13</v>
      </c>
      <c r="Q17" s="103"/>
      <c r="R17" s="104">
        <f t="shared" ref="R17" si="21">P14+Q14</f>
        <v>96.036000000000001</v>
      </c>
      <c r="S17" s="105"/>
      <c r="T17" s="102">
        <f t="shared" ref="T17" si="22">T13+U13</f>
        <v>0</v>
      </c>
      <c r="U17" s="103"/>
      <c r="V17" s="104">
        <f t="shared" ref="V17" si="23">T14+U14</f>
        <v>0</v>
      </c>
      <c r="W17" s="105"/>
      <c r="X17" s="102">
        <f t="shared" ref="X17" si="24">X13+Y13</f>
        <v>0</v>
      </c>
      <c r="Y17" s="103"/>
      <c r="Z17" s="104">
        <f t="shared" ref="Z17" si="25">X14+Y14</f>
        <v>0</v>
      </c>
      <c r="AA17" s="105"/>
      <c r="AB17" s="59"/>
      <c r="AC17" s="59"/>
      <c r="AD17" s="59"/>
      <c r="AE17" s="59"/>
      <c r="AF17" s="117"/>
      <c r="AG17" s="119"/>
      <c r="AH17" s="121"/>
      <c r="AI17" s="123"/>
      <c r="AJ17" s="124"/>
    </row>
    <row r="18" spans="2:36" s="72" customFormat="1" ht="12" customHeight="1">
      <c r="B18" s="61" t="s">
        <v>34</v>
      </c>
      <c r="C18" s="62"/>
      <c r="D18" s="63">
        <f>D17</f>
        <v>20</v>
      </c>
      <c r="E18" s="64">
        <f>D14+E14</f>
        <v>119.36199999999999</v>
      </c>
      <c r="F18" s="63">
        <f>F13</f>
        <v>5</v>
      </c>
      <c r="G18" s="65">
        <f>F14</f>
        <v>24.612000000000002</v>
      </c>
      <c r="H18" s="66">
        <f>D18+H17</f>
        <v>29</v>
      </c>
      <c r="I18" s="64">
        <f>E18+J17</f>
        <v>183.834</v>
      </c>
      <c r="J18" s="63">
        <f>F18+J13</f>
        <v>11</v>
      </c>
      <c r="K18" s="65">
        <f>J14+G18</f>
        <v>65.222999999999999</v>
      </c>
      <c r="L18" s="66">
        <f t="shared" ref="L18" si="26">H18+L17</f>
        <v>39</v>
      </c>
      <c r="M18" s="64">
        <f t="shared" ref="M18" si="27">I18+N17</f>
        <v>259.67200000000003</v>
      </c>
      <c r="N18" s="63">
        <f t="shared" ref="N18" si="28">J18+N13</f>
        <v>11</v>
      </c>
      <c r="O18" s="65">
        <f t="shared" ref="O18" si="29">N14+K18</f>
        <v>65.222999999999999</v>
      </c>
      <c r="P18" s="67">
        <f t="shared" ref="P18" si="30">L18+P17</f>
        <v>52</v>
      </c>
      <c r="Q18" s="68">
        <f t="shared" ref="Q18" si="31">M18+R17</f>
        <v>355.70800000000003</v>
      </c>
      <c r="R18" s="69">
        <f t="shared" ref="R18" si="32">N18+R13</f>
        <v>32</v>
      </c>
      <c r="S18" s="70">
        <f t="shared" ref="S18" si="33">R14+O18</f>
        <v>214.447</v>
      </c>
      <c r="T18" s="67">
        <f t="shared" ref="T18" si="34">P18+T17</f>
        <v>52</v>
      </c>
      <c r="U18" s="68">
        <f t="shared" ref="U18" si="35">Q18+V17</f>
        <v>355.70800000000003</v>
      </c>
      <c r="V18" s="69">
        <f t="shared" ref="V18" si="36">R18+V13</f>
        <v>36</v>
      </c>
      <c r="W18" s="70">
        <f t="shared" ref="W18" si="37">V14+S18</f>
        <v>230.64699999999999</v>
      </c>
      <c r="X18" s="67">
        <f t="shared" ref="X18" si="38">T18+X17</f>
        <v>52</v>
      </c>
      <c r="Y18" s="68">
        <f t="shared" ref="Y18" si="39">U18+Z17</f>
        <v>355.70800000000003</v>
      </c>
      <c r="Z18" s="69">
        <f t="shared" ref="Z18" si="40">V18+Z13</f>
        <v>36</v>
      </c>
      <c r="AA18" s="70">
        <f t="shared" ref="AA18" si="41">Z14+W18</f>
        <v>230.64699999999999</v>
      </c>
      <c r="AB18" s="93">
        <f>AB13+AC13+AD13+AE13</f>
        <v>52</v>
      </c>
      <c r="AC18" s="94"/>
      <c r="AD18" s="97"/>
      <c r="AE18" s="94"/>
      <c r="AF18" s="98"/>
      <c r="AG18" s="99"/>
      <c r="AH18" s="99"/>
      <c r="AI18" s="99"/>
      <c r="AJ18" s="71"/>
    </row>
    <row r="19" spans="2:36" s="72" customFormat="1" ht="12" customHeight="1">
      <c r="B19" s="61" t="s">
        <v>35</v>
      </c>
      <c r="C19" s="62"/>
      <c r="D19" s="63">
        <f>1083+D18</f>
        <v>1103</v>
      </c>
      <c r="E19" s="64">
        <f>E18+5567.329</f>
        <v>5686.6909999999998</v>
      </c>
      <c r="F19" s="63">
        <f>F18+902</f>
        <v>907</v>
      </c>
      <c r="G19" s="65">
        <f>G18+4574.18</f>
        <v>4598.7920000000004</v>
      </c>
      <c r="H19" s="66">
        <f>H17+D19</f>
        <v>1112</v>
      </c>
      <c r="I19" s="64">
        <f>J17+E19</f>
        <v>5751.1629999999996</v>
      </c>
      <c r="J19" s="63">
        <f>J13+F19</f>
        <v>913</v>
      </c>
      <c r="K19" s="65">
        <f>J14+G19</f>
        <v>4639.4030000000002</v>
      </c>
      <c r="L19" s="66">
        <f t="shared" ref="L19" si="42">L17+H19</f>
        <v>1122</v>
      </c>
      <c r="M19" s="64">
        <f t="shared" ref="M19" si="43">N17+I19</f>
        <v>5827.0009999999993</v>
      </c>
      <c r="N19" s="63">
        <f t="shared" ref="N19" si="44">N13+J19</f>
        <v>913</v>
      </c>
      <c r="O19" s="65">
        <f t="shared" ref="O19" si="45">N14+K19</f>
        <v>4639.4030000000002</v>
      </c>
      <c r="P19" s="66">
        <f t="shared" ref="P19" si="46">P17+L19</f>
        <v>1135</v>
      </c>
      <c r="Q19" s="64">
        <f t="shared" ref="Q19" si="47">R17+M19</f>
        <v>5923.0369999999994</v>
      </c>
      <c r="R19" s="63">
        <f t="shared" ref="R19" si="48">R13+N19</f>
        <v>934</v>
      </c>
      <c r="S19" s="65">
        <f t="shared" ref="S19" si="49">R14+O19</f>
        <v>4788.6270000000004</v>
      </c>
      <c r="T19" s="66">
        <f t="shared" ref="T19" si="50">T17+P19</f>
        <v>1135</v>
      </c>
      <c r="U19" s="64">
        <f t="shared" ref="U19" si="51">V17+Q19</f>
        <v>5923.0369999999994</v>
      </c>
      <c r="V19" s="63">
        <f t="shared" ref="V19" si="52">V13+R19</f>
        <v>938</v>
      </c>
      <c r="W19" s="65">
        <f t="shared" ref="W19" si="53">V14+S19</f>
        <v>4804.8270000000002</v>
      </c>
      <c r="X19" s="66">
        <f t="shared" ref="X19" si="54">X17+T19</f>
        <v>1135</v>
      </c>
      <c r="Y19" s="64">
        <f t="shared" ref="Y19" si="55">Z17+U19</f>
        <v>5923.0369999999994</v>
      </c>
      <c r="Z19" s="63">
        <f t="shared" ref="Z19" si="56">Z13+V19</f>
        <v>938</v>
      </c>
      <c r="AA19" s="65">
        <f t="shared" ref="AA19" si="57">Z14+W19</f>
        <v>4804.8270000000002</v>
      </c>
      <c r="AB19" s="95"/>
      <c r="AC19" s="95"/>
      <c r="AD19" s="95"/>
      <c r="AE19" s="95"/>
      <c r="AF19" s="100"/>
      <c r="AG19" s="101"/>
      <c r="AH19" s="101"/>
      <c r="AI19" s="101"/>
      <c r="AJ19" s="71"/>
    </row>
    <row r="20" spans="2:36" s="72" customFormat="1" ht="12" customHeight="1" thickBot="1">
      <c r="B20" s="73" t="s">
        <v>36</v>
      </c>
      <c r="C20" s="74"/>
      <c r="D20" s="75">
        <f>D18+8756</f>
        <v>8776</v>
      </c>
      <c r="E20" s="76">
        <f>E18+44102.239</f>
        <v>44221.601000000002</v>
      </c>
      <c r="F20" s="75">
        <f>F18+8297</f>
        <v>8302</v>
      </c>
      <c r="G20" s="77">
        <f>G18+34290.843</f>
        <v>34315.455000000002</v>
      </c>
      <c r="H20" s="78">
        <f>H17+D20</f>
        <v>8785</v>
      </c>
      <c r="I20" s="76">
        <f>J17+E20</f>
        <v>44286.073000000004</v>
      </c>
      <c r="J20" s="75">
        <f>J13+F20</f>
        <v>8308</v>
      </c>
      <c r="K20" s="77">
        <f>J14+G20</f>
        <v>34356.065999999999</v>
      </c>
      <c r="L20" s="78">
        <f t="shared" ref="L20" si="58">L17+H20</f>
        <v>8795</v>
      </c>
      <c r="M20" s="76">
        <f t="shared" ref="M20" si="59">N17+I20</f>
        <v>44361.911000000007</v>
      </c>
      <c r="N20" s="75">
        <f t="shared" ref="N20" si="60">N13+J20</f>
        <v>8308</v>
      </c>
      <c r="O20" s="77">
        <f t="shared" ref="O20" si="61">N14+K20</f>
        <v>34356.065999999999</v>
      </c>
      <c r="P20" s="78">
        <f t="shared" ref="P20" si="62">P17+L20</f>
        <v>8808</v>
      </c>
      <c r="Q20" s="76">
        <f t="shared" ref="Q20" si="63">R17+M20</f>
        <v>44457.947000000007</v>
      </c>
      <c r="R20" s="75">
        <f t="shared" ref="R20" si="64">R13+N20</f>
        <v>8329</v>
      </c>
      <c r="S20" s="77">
        <f t="shared" ref="S20" si="65">R14+O20</f>
        <v>34505.29</v>
      </c>
      <c r="T20" s="78">
        <f t="shared" ref="T20" si="66">T17+P20</f>
        <v>8808</v>
      </c>
      <c r="U20" s="76">
        <f t="shared" ref="U20" si="67">V17+Q20</f>
        <v>44457.947000000007</v>
      </c>
      <c r="V20" s="75">
        <f t="shared" ref="V20" si="68">V13+R20</f>
        <v>8333</v>
      </c>
      <c r="W20" s="77">
        <f t="shared" ref="W20" si="69">V14+S20</f>
        <v>34521.49</v>
      </c>
      <c r="X20" s="78">
        <f t="shared" ref="X20" si="70">X17+T20</f>
        <v>8808</v>
      </c>
      <c r="Y20" s="76">
        <f t="shared" ref="Y20" si="71">Z17+U20</f>
        <v>44457.947000000007</v>
      </c>
      <c r="Z20" s="75">
        <f t="shared" ref="Z20" si="72">Z13+V20</f>
        <v>8333</v>
      </c>
      <c r="AA20" s="77">
        <f t="shared" ref="AA20" si="73">Z14+W20</f>
        <v>34521.49</v>
      </c>
      <c r="AB20" s="96"/>
      <c r="AC20" s="96"/>
      <c r="AD20" s="96"/>
      <c r="AE20" s="96"/>
      <c r="AF20" s="100"/>
      <c r="AG20" s="101"/>
      <c r="AH20" s="101"/>
      <c r="AI20" s="101"/>
      <c r="AJ20" s="85"/>
    </row>
    <row r="21" spans="2:36" ht="12" customHeight="1"/>
    <row r="22" spans="2:36" ht="12" customHeight="1"/>
    <row r="25" spans="2:36">
      <c r="AC25" s="80"/>
    </row>
  </sheetData>
  <mergeCells count="56">
    <mergeCell ref="C2:C4"/>
    <mergeCell ref="D2:G2"/>
    <mergeCell ref="H2:K2"/>
    <mergeCell ref="L2:O2"/>
    <mergeCell ref="D1:G1"/>
    <mergeCell ref="H1:K1"/>
    <mergeCell ref="L1:O1"/>
    <mergeCell ref="AJ2:AJ4"/>
    <mergeCell ref="B3:B4"/>
    <mergeCell ref="B13:B14"/>
    <mergeCell ref="AF13:AF17"/>
    <mergeCell ref="AG13:AG17"/>
    <mergeCell ref="AH13:AH17"/>
    <mergeCell ref="AI13:AI17"/>
    <mergeCell ref="AJ13:AJ17"/>
    <mergeCell ref="B15:B16"/>
    <mergeCell ref="AB2:AE2"/>
    <mergeCell ref="AF2:AF3"/>
    <mergeCell ref="AG2:AG3"/>
    <mergeCell ref="AH2:AH3"/>
    <mergeCell ref="AI2:AI4"/>
    <mergeCell ref="T2:W2"/>
    <mergeCell ref="P2:S2"/>
    <mergeCell ref="H15:I15"/>
    <mergeCell ref="J15:K15"/>
    <mergeCell ref="L15:M15"/>
    <mergeCell ref="N15:O15"/>
    <mergeCell ref="H16:I16"/>
    <mergeCell ref="J16:K16"/>
    <mergeCell ref="L16:M16"/>
    <mergeCell ref="N16:O16"/>
    <mergeCell ref="D17:E17"/>
    <mergeCell ref="F17:G17"/>
    <mergeCell ref="H17:I17"/>
    <mergeCell ref="J17:K17"/>
    <mergeCell ref="L17:M17"/>
    <mergeCell ref="N17:O17"/>
    <mergeCell ref="AB18:AC20"/>
    <mergeCell ref="AD18:AE20"/>
    <mergeCell ref="AF18:AI20"/>
    <mergeCell ref="P17:Q17"/>
    <mergeCell ref="R17:S17"/>
    <mergeCell ref="T17:U17"/>
    <mergeCell ref="V17:W17"/>
    <mergeCell ref="X17:Y17"/>
    <mergeCell ref="Z17:AA17"/>
    <mergeCell ref="X1:AA1"/>
    <mergeCell ref="T1:W1"/>
    <mergeCell ref="P1:S1"/>
    <mergeCell ref="T16:U16"/>
    <mergeCell ref="R16:S16"/>
    <mergeCell ref="P16:Q16"/>
    <mergeCell ref="T15:U15"/>
    <mergeCell ref="R15:S15"/>
    <mergeCell ref="P15:Q15"/>
    <mergeCell ref="X2:AA2"/>
  </mergeCells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ОКТЯБРЬ</vt:lpstr>
      <vt:lpstr>ОКТЯБРЬ!Область_печати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ONLY FOR BLOND</dc:creator>
  <cp:lastModifiedBy>ONLY FOR BLOND</cp:lastModifiedBy>
  <dcterms:created xsi:type="dcterms:W3CDTF">2011-11-11T08:18:15Z</dcterms:created>
  <dcterms:modified xsi:type="dcterms:W3CDTF">2011-11-11T10:30:11Z</dcterms:modified>
</cp:coreProperties>
</file>