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3425"/>
  </bookViews>
  <sheets>
    <sheet name="Лист1" sheetId="4" r:id="rId1"/>
  </sheets>
  <calcPr calcId="145621" iterate="1"/>
</workbook>
</file>

<file path=xl/calcChain.xml><?xml version="1.0" encoding="utf-8"?>
<calcChain xmlns="http://schemas.openxmlformats.org/spreadsheetml/2006/main">
  <c r="J5" i="4" l="1"/>
  <c r="J8" i="4"/>
  <c r="J7" i="4"/>
  <c r="J6" i="4"/>
  <c r="C6" i="4"/>
  <c r="C7" i="4"/>
  <c r="C8" i="4"/>
  <c r="E8" i="4" l="1"/>
  <c r="A8" i="4"/>
  <c r="E7" i="4"/>
  <c r="A7" i="4"/>
  <c r="E6" i="4"/>
  <c r="A6" i="4"/>
  <c r="C5" i="4"/>
  <c r="E5" i="4" s="1"/>
  <c r="A5" i="4"/>
  <c r="B5" i="4" s="1"/>
  <c r="K3" i="4"/>
  <c r="B8" i="4" l="1"/>
  <c r="D8" i="4" s="1"/>
  <c r="B6" i="4"/>
  <c r="D6" i="4" s="1"/>
  <c r="D5" i="4"/>
  <c r="K2" i="4"/>
  <c r="B7" i="4"/>
  <c r="D7" i="4" s="1"/>
</calcChain>
</file>

<file path=xl/sharedStrings.xml><?xml version="1.0" encoding="utf-8"?>
<sst xmlns="http://schemas.openxmlformats.org/spreadsheetml/2006/main" count="26" uniqueCount="18">
  <si>
    <t>Дата оплаты</t>
  </si>
  <si>
    <t>Дата</t>
  </si>
  <si>
    <t>Контрагент</t>
  </si>
  <si>
    <t>Договор лизинга</t>
  </si>
  <si>
    <t>Дата платежа в просрочке</t>
  </si>
  <si>
    <t>Сумма платежа</t>
  </si>
  <si>
    <t>Сумма оплаты</t>
  </si>
  <si>
    <t>Комментарии</t>
  </si>
  <si>
    <t>Сотрудник</t>
  </si>
  <si>
    <t>09.01.2014</t>
  </si>
  <si>
    <t>25.12.2013</t>
  </si>
  <si>
    <t>27.01.2014</t>
  </si>
  <si>
    <t>Дни (оплаты не было)</t>
  </si>
  <si>
    <t>Дни (оплата была)</t>
  </si>
  <si>
    <t>-</t>
  </si>
  <si>
    <t>А</t>
  </si>
  <si>
    <t>В</t>
  </si>
  <si>
    <t xml:space="preserve">Дней просрочки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</si>
</sst>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horizontal="center" vertical="center" wrapText="1"/>
    </xf>
    <xf numFmtId="0" fontId="0" fillId="4" borderId="15" xfId="0" applyNumberFormat="1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 wrapText="1"/>
    </xf>
    <xf numFmtId="164" fontId="0" fillId="4" borderId="0" xfId="0" applyNumberFormat="1" applyFont="1" applyFill="1" applyBorder="1" applyAlignment="1">
      <alignment horizontal="center" vertical="center" wrapText="1"/>
    </xf>
    <xf numFmtId="4" fontId="0" fillId="4" borderId="0" xfId="0" applyNumberFormat="1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0" fillId="4" borderId="16" xfId="0" applyNumberFormat="1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164" fontId="0" fillId="4" borderId="13" xfId="0" applyNumberFormat="1" applyFont="1" applyFill="1" applyBorder="1" applyAlignment="1">
      <alignment horizontal="center" vertical="center" wrapText="1"/>
    </xf>
    <xf numFmtId="4" fontId="0" fillId="4" borderId="13" xfId="0" applyNumberFormat="1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164" fontId="0" fillId="4" borderId="9" xfId="0" applyNumberFormat="1" applyFont="1" applyFill="1" applyBorder="1" applyAlignment="1">
      <alignment horizontal="center" vertical="center" wrapText="1"/>
    </xf>
    <xf numFmtId="4" fontId="0" fillId="4" borderId="9" xfId="0" applyNumberFormat="1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6" borderId="13" xfId="0" applyFont="1" applyFill="1" applyBorder="1" applyAlignment="1">
      <alignment horizontal="center" vertical="center" wrapText="1"/>
    </xf>
    <xf numFmtId="0" fontId="0" fillId="6" borderId="0" xfId="0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4" fontId="0" fillId="5" borderId="13" xfId="0" applyNumberFormat="1" applyFont="1" applyFill="1" applyBorder="1" applyAlignment="1">
      <alignment horizontal="center" vertical="center" wrapText="1"/>
    </xf>
    <xf numFmtId="4" fontId="0" fillId="3" borderId="9" xfId="0" applyNumberFormat="1" applyFont="1" applyFill="1" applyBorder="1" applyAlignment="1">
      <alignment horizontal="center" vertical="center" wrapText="1"/>
    </xf>
    <xf numFmtId="0" fontId="0" fillId="3" borderId="14" xfId="0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4" fontId="0" fillId="5" borderId="0" xfId="0" applyNumberFormat="1" applyFont="1" applyFill="1" applyBorder="1" applyAlignment="1">
      <alignment horizontal="center" vertical="center" wrapText="1"/>
    </xf>
    <xf numFmtId="0" fontId="0" fillId="3" borderId="5" xfId="0" applyNumberFormat="1" applyFont="1" applyFill="1" applyBorder="1" applyAlignment="1">
      <alignment horizontal="center" vertical="center" wrapText="1"/>
    </xf>
    <xf numFmtId="0" fontId="0" fillId="5" borderId="4" xfId="0" applyNumberFormat="1" applyFont="1" applyFill="1" applyBorder="1" applyAlignment="1">
      <alignment horizontal="center" vertical="center" wrapText="1"/>
    </xf>
    <xf numFmtId="0" fontId="0" fillId="5" borderId="7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abSelected="1" workbookViewId="0">
      <selection activeCell="J5" sqref="J5"/>
    </sheetView>
  </sheetViews>
  <sheetFormatPr defaultRowHeight="15" x14ac:dyDescent="0.25"/>
  <cols>
    <col min="1" max="1" width="12.28515625" customWidth="1"/>
    <col min="3" max="3" width="12.85546875" customWidth="1"/>
    <col min="5" max="5" width="13.7109375" customWidth="1"/>
    <col min="6" max="6" width="12.85546875" customWidth="1"/>
    <col min="7" max="7" width="10.42578125" customWidth="1"/>
    <col min="8" max="8" width="12.85546875" customWidth="1"/>
    <col min="10" max="10" width="12.28515625" customWidth="1"/>
    <col min="11" max="11" width="24.42578125" customWidth="1"/>
    <col min="14" max="14" width="14.7109375" customWidth="1"/>
  </cols>
  <sheetData>
    <row r="2" spans="1:14" x14ac:dyDescent="0.25">
      <c r="G2" s="19"/>
      <c r="K2">
        <f ca="1">IF(OR(M5&gt;=I5,M5&lt;I5),B5,C5)</f>
        <v>31</v>
      </c>
    </row>
    <row r="3" spans="1:14" ht="15.75" thickBot="1" x14ac:dyDescent="0.3">
      <c r="G3" s="19"/>
      <c r="K3" t="str">
        <f>IF(M5&lt;I5,IF(M5&lt;I5,"D4"),IF(M5&gt;=I5,"E4"))</f>
        <v>E4</v>
      </c>
    </row>
    <row r="4" spans="1:14" ht="60.75" thickBot="1" x14ac:dyDescent="0.3">
      <c r="A4" s="20" t="s">
        <v>1</v>
      </c>
      <c r="B4" s="21" t="s">
        <v>12</v>
      </c>
      <c r="C4" s="21" t="s">
        <v>13</v>
      </c>
      <c r="D4" s="21" t="s">
        <v>12</v>
      </c>
      <c r="E4" s="30" t="s">
        <v>13</v>
      </c>
      <c r="F4" s="33" t="s">
        <v>2</v>
      </c>
      <c r="G4" s="34" t="s">
        <v>3</v>
      </c>
      <c r="H4" s="34" t="s">
        <v>4</v>
      </c>
      <c r="I4" s="34" t="s">
        <v>5</v>
      </c>
      <c r="J4" s="35" t="s">
        <v>17</v>
      </c>
      <c r="K4" s="34" t="s">
        <v>7</v>
      </c>
      <c r="L4" s="34" t="s">
        <v>0</v>
      </c>
      <c r="M4" s="34" t="s">
        <v>6</v>
      </c>
      <c r="N4" s="36" t="s">
        <v>8</v>
      </c>
    </row>
    <row r="5" spans="1:14" x14ac:dyDescent="0.25">
      <c r="A5" s="22">
        <f ca="1">TODAY()</f>
        <v>41679</v>
      </c>
      <c r="B5" s="1">
        <f ca="1">DATEDIF(H5,A5,"d")</f>
        <v>31</v>
      </c>
      <c r="C5" s="2">
        <f>DATEDIF(H5,L5,"d")</f>
        <v>1</v>
      </c>
      <c r="D5" s="2">
        <f ca="1">B5</f>
        <v>31</v>
      </c>
      <c r="E5" s="38">
        <f>C5</f>
        <v>1</v>
      </c>
      <c r="F5" s="14" t="s">
        <v>15</v>
      </c>
      <c r="G5" s="15">
        <v>1</v>
      </c>
      <c r="H5" s="16" t="s">
        <v>9</v>
      </c>
      <c r="I5" s="17">
        <v>75150.45</v>
      </c>
      <c r="J5" s="27" t="str">
        <f>IF(M5&lt;I5,"D5",IF(M5&gt;=I5,"E5"))</f>
        <v>E5</v>
      </c>
      <c r="K5" s="15"/>
      <c r="L5" s="16">
        <v>41649</v>
      </c>
      <c r="M5" s="32">
        <v>75150.45</v>
      </c>
      <c r="N5" s="18" t="s">
        <v>14</v>
      </c>
    </row>
    <row r="6" spans="1:14" ht="15.75" thickBot="1" x14ac:dyDescent="0.3">
      <c r="A6" s="22">
        <f t="shared" ref="A6:A8" ca="1" si="0">TODAY()</f>
        <v>41679</v>
      </c>
      <c r="B6" s="1">
        <f ca="1">DATEDIF(H6,A6,"d")</f>
        <v>31</v>
      </c>
      <c r="C6" s="2">
        <f t="shared" ref="C6:C8" si="1">DATEDIF(H6,L6,"d")</f>
        <v>2</v>
      </c>
      <c r="D6" s="39">
        <f t="shared" ref="D6:E8" ca="1" si="2">B6</f>
        <v>31</v>
      </c>
      <c r="E6" s="3">
        <f t="shared" si="2"/>
        <v>2</v>
      </c>
      <c r="F6" s="4" t="s">
        <v>15</v>
      </c>
      <c r="G6" s="5">
        <v>2</v>
      </c>
      <c r="H6" s="6" t="s">
        <v>9</v>
      </c>
      <c r="I6" s="7">
        <v>75150.45</v>
      </c>
      <c r="J6" s="29" t="str">
        <f>IF(M6&lt;I6,"D6",IF(M6&gt;=I6,"E6"))</f>
        <v>D6</v>
      </c>
      <c r="K6" s="5"/>
      <c r="L6" s="6">
        <v>41650</v>
      </c>
      <c r="M6" s="37">
        <v>70000</v>
      </c>
      <c r="N6" s="8" t="s">
        <v>14</v>
      </c>
    </row>
    <row r="7" spans="1:14" x14ac:dyDescent="0.25">
      <c r="A7" s="22">
        <f t="shared" ca="1" si="0"/>
        <v>41679</v>
      </c>
      <c r="B7" s="1">
        <f ca="1">DATEDIF(H7,A7,"d")</f>
        <v>46</v>
      </c>
      <c r="C7" s="2">
        <f t="shared" si="1"/>
        <v>46</v>
      </c>
      <c r="D7" s="2">
        <f t="shared" ca="1" si="2"/>
        <v>46</v>
      </c>
      <c r="E7" s="38">
        <f t="shared" si="2"/>
        <v>46</v>
      </c>
      <c r="F7" s="14" t="s">
        <v>16</v>
      </c>
      <c r="G7" s="15">
        <v>3</v>
      </c>
      <c r="H7" s="16" t="s">
        <v>10</v>
      </c>
      <c r="I7" s="17">
        <v>99853.85</v>
      </c>
      <c r="J7" s="27" t="str">
        <f>IF(M7&lt;I7,"D7",IF(M7&gt;=I7,"E7"))</f>
        <v>E7</v>
      </c>
      <c r="K7" s="15"/>
      <c r="L7" s="16">
        <v>41679</v>
      </c>
      <c r="M7" s="32">
        <v>99853.85</v>
      </c>
      <c r="N7" s="18" t="s">
        <v>14</v>
      </c>
    </row>
    <row r="8" spans="1:14" ht="15.75" thickBot="1" x14ac:dyDescent="0.3">
      <c r="A8" s="23">
        <f t="shared" ca="1" si="0"/>
        <v>41679</v>
      </c>
      <c r="B8" s="24">
        <f ca="1">DATEDIF(H8,A8,"d")</f>
        <v>13</v>
      </c>
      <c r="C8" s="25">
        <f t="shared" si="1"/>
        <v>3</v>
      </c>
      <c r="D8" s="40">
        <f t="shared" ca="1" si="2"/>
        <v>13</v>
      </c>
      <c r="E8" s="26">
        <f t="shared" si="2"/>
        <v>3</v>
      </c>
      <c r="F8" s="9" t="s">
        <v>16</v>
      </c>
      <c r="G8" s="10">
        <v>4</v>
      </c>
      <c r="H8" s="11" t="s">
        <v>11</v>
      </c>
      <c r="I8" s="12">
        <v>99853.85</v>
      </c>
      <c r="J8" s="28" t="str">
        <f>IF(M8&lt;I8,"D8",IF(M8&gt;=I8,"E8"))</f>
        <v>D8</v>
      </c>
      <c r="K8" s="10"/>
      <c r="L8" s="11">
        <v>41669</v>
      </c>
      <c r="M8" s="31">
        <v>95000</v>
      </c>
      <c r="N8" s="13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Kharchenko Andrey</dc:creator>
  <cp:lastModifiedBy>Vaio</cp:lastModifiedBy>
  <dcterms:created xsi:type="dcterms:W3CDTF">2014-02-06T09:27:10Z</dcterms:created>
  <dcterms:modified xsi:type="dcterms:W3CDTF">2014-02-09T11:18:14Z</dcterms:modified>
</cp:coreProperties>
</file>