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240" yWindow="75" windowWidth="19320" windowHeight="7995" activeTab="1"/>
  </bookViews>
  <sheets>
    <sheet name="Перегородки" sheetId="1" r:id="rId1"/>
    <sheet name="рассчет" sheetId="2" r:id="rId2"/>
  </sheets>
  <definedNames>
    <definedName name="_xlnm._FilterDatabase" localSheetId="0" hidden="1">Перегородки!$A$2:$C$48</definedName>
    <definedName name="пер">Перегородки!$A$3:$E$48</definedName>
    <definedName name="Тип">Перегородки!$A$3:$A$48</definedName>
    <definedName name="Тип_2">INDEX(Тип,SMALL(IF(MATCH(Тип,Тип,0)=ROW(Перегородки!$A$1:$A$46),ROW(Перегородки!$A$1:$A$46)),ROW(Перегородки!XEX1048572)))</definedName>
  </definedNames>
  <calcPr calcId="125725"/>
</workbook>
</file>

<file path=xl/calcChain.xml><?xml version="1.0" encoding="utf-8"?>
<calcChain xmlns="http://schemas.openxmlformats.org/spreadsheetml/2006/main">
  <c r="H7" i="1" a="1"/>
  <c r="H7"/>
  <c r="H8" a="1"/>
  <c r="H8"/>
  <c r="H9" a="1"/>
  <c r="H9"/>
  <c r="H10" a="1"/>
  <c r="H10"/>
  <c r="H11" a="1"/>
  <c r="H11"/>
  <c r="H12" a="1"/>
  <c r="H12"/>
  <c r="H13" a="1"/>
  <c r="H13"/>
  <c r="H14" a="1"/>
  <c r="H14"/>
  <c r="H6" a="1"/>
  <c r="H6"/>
  <c r="B15" i="2" a="1"/>
  <c r="B15"/>
  <c r="B16" a="1"/>
  <c r="B16"/>
  <c r="B17" a="1"/>
  <c r="B17"/>
  <c r="B18" a="1"/>
  <c r="B18"/>
  <c r="B19" a="1"/>
  <c r="B19"/>
  <c r="B20" a="1"/>
  <c r="B20"/>
  <c r="B21" a="1"/>
  <c r="B21"/>
  <c r="B22" a="1"/>
  <c r="B22"/>
  <c r="B23" a="1"/>
  <c r="B23"/>
  <c r="B24" a="1"/>
  <c r="B24"/>
  <c r="B25" a="1"/>
  <c r="B25"/>
  <c r="B27" a="1"/>
  <c r="B27"/>
  <c r="B28" a="1"/>
  <c r="B28"/>
  <c r="B29" a="1"/>
  <c r="B29"/>
  <c r="B30" a="1"/>
  <c r="B30"/>
  <c r="B31" a="1"/>
  <c r="B31"/>
  <c r="B32" a="1"/>
  <c r="B32"/>
  <c r="B33" a="1"/>
  <c r="B33"/>
  <c r="B26" a="1"/>
  <c r="B26"/>
  <c r="A26" s="1"/>
  <c r="C26" s="1" a="1"/>
  <c r="C26" s="1"/>
  <c r="A16"/>
  <c r="C16" s="1" a="1"/>
  <c r="C16" s="1"/>
  <c r="A17"/>
  <c r="C17" s="1" a="1"/>
  <c r="C17" s="1"/>
  <c r="A18"/>
  <c r="C18" s="1" a="1"/>
  <c r="C18" s="1"/>
  <c r="A19"/>
  <c r="C19" s="1" a="1"/>
  <c r="C19" s="1"/>
  <c r="A20"/>
  <c r="C20" s="1" a="1"/>
  <c r="C20" s="1"/>
  <c r="A21"/>
  <c r="C21" s="1" a="1"/>
  <c r="C21" s="1"/>
  <c r="A22"/>
  <c r="C22" s="1" a="1"/>
  <c r="C22" s="1"/>
  <c r="A23"/>
  <c r="C23" s="1" a="1"/>
  <c r="C23" s="1"/>
  <c r="A24"/>
  <c r="C24" s="1" a="1"/>
  <c r="C24" s="1"/>
  <c r="A25"/>
  <c r="C25" s="1" a="1"/>
  <c r="C25" s="1"/>
  <c r="A27"/>
  <c r="C27" s="1" a="1"/>
  <c r="C27" s="1"/>
  <c r="A28"/>
  <c r="C28" s="1" a="1"/>
  <c r="C28" s="1"/>
  <c r="A29"/>
  <c r="C29" s="1" a="1"/>
  <c r="C29" s="1"/>
  <c r="A30"/>
  <c r="C30" s="1" a="1"/>
  <c r="C30" s="1"/>
  <c r="A31"/>
  <c r="C31" s="1" a="1"/>
  <c r="C31" s="1"/>
  <c r="A32"/>
  <c r="C32" s="1" a="1"/>
  <c r="C32" s="1"/>
  <c r="A33"/>
  <c r="C33" s="1" a="1"/>
  <c r="C33" s="1"/>
  <c r="A15"/>
  <c r="D15" s="1" a="1"/>
  <c r="D15" s="1"/>
  <c r="C15" l="1" a="1"/>
  <c r="C15" s="1"/>
  <c r="F15" a="1"/>
  <c r="F15" s="1"/>
  <c r="E15" a="1"/>
  <c r="E15" s="1"/>
  <c r="F33" a="1"/>
  <c r="F33" s="1"/>
  <c r="E33" a="1"/>
  <c r="E33" s="1"/>
  <c r="D33" a="1"/>
  <c r="D33" s="1"/>
  <c r="F32" a="1"/>
  <c r="F32" s="1"/>
  <c r="E32" a="1"/>
  <c r="E32" s="1"/>
  <c r="D32" a="1"/>
  <c r="D32" s="1"/>
  <c r="F31" a="1"/>
  <c r="F31" s="1"/>
  <c r="E31" a="1"/>
  <c r="E31" s="1"/>
  <c r="D31" a="1"/>
  <c r="D31" s="1"/>
  <c r="F30" a="1"/>
  <c r="F30" s="1"/>
  <c r="E30" a="1"/>
  <c r="E30" s="1"/>
  <c r="D30" a="1"/>
  <c r="D30" s="1"/>
  <c r="F29" a="1"/>
  <c r="F29" s="1"/>
  <c r="E29" a="1"/>
  <c r="E29" s="1"/>
  <c r="D29" a="1"/>
  <c r="D29" s="1"/>
  <c r="F28" a="1"/>
  <c r="F28" s="1"/>
  <c r="E28" a="1"/>
  <c r="E28" s="1"/>
  <c r="D28" a="1"/>
  <c r="D28" s="1"/>
  <c r="F27" a="1"/>
  <c r="F27" s="1"/>
  <c r="E27" a="1"/>
  <c r="E27" s="1"/>
  <c r="D27" a="1"/>
  <c r="D27" s="1"/>
  <c r="F26" a="1"/>
  <c r="F26" s="1"/>
  <c r="E26" a="1"/>
  <c r="E26" s="1"/>
  <c r="D26" a="1"/>
  <c r="D26" s="1"/>
  <c r="F25" a="1"/>
  <c r="F25" s="1"/>
  <c r="E25" a="1"/>
  <c r="E25" s="1"/>
  <c r="D25" a="1"/>
  <c r="D25" s="1"/>
  <c r="F24" a="1"/>
  <c r="F24" s="1"/>
  <c r="E24" a="1"/>
  <c r="E24" s="1"/>
  <c r="D24" a="1"/>
  <c r="D24" s="1"/>
  <c r="F23" a="1"/>
  <c r="F23" s="1"/>
  <c r="E23" a="1"/>
  <c r="E23" s="1"/>
  <c r="D23" a="1"/>
  <c r="D23" s="1"/>
  <c r="F22" a="1"/>
  <c r="F22" s="1"/>
  <c r="E22" a="1"/>
  <c r="E22" s="1"/>
  <c r="D22" a="1"/>
  <c r="D22" s="1"/>
  <c r="F21" a="1"/>
  <c r="F21" s="1"/>
  <c r="E21" a="1"/>
  <c r="E21" s="1"/>
  <c r="D21" a="1"/>
  <c r="D21" s="1"/>
  <c r="F20" a="1"/>
  <c r="F20" s="1"/>
  <c r="E20" a="1"/>
  <c r="E20" s="1"/>
  <c r="D20" a="1"/>
  <c r="D20" s="1"/>
  <c r="F19" a="1"/>
  <c r="F19" s="1"/>
  <c r="E19" a="1"/>
  <c r="E19" s="1"/>
  <c r="D19" a="1"/>
  <c r="D19" s="1"/>
  <c r="F18" a="1"/>
  <c r="F18" s="1"/>
  <c r="E18" a="1"/>
  <c r="E18" s="1"/>
  <c r="D18" a="1"/>
  <c r="D18" s="1"/>
  <c r="F17" a="1"/>
  <c r="F17" s="1"/>
  <c r="E17" a="1"/>
  <c r="E17" s="1"/>
  <c r="D17" a="1"/>
  <c r="D17" s="1"/>
  <c r="F16" a="1"/>
  <c r="F16" s="1"/>
  <c r="E16" a="1"/>
  <c r="E16" s="1"/>
  <c r="D16" a="1"/>
  <c r="D16" s="1"/>
</calcChain>
</file>

<file path=xl/sharedStrings.xml><?xml version="1.0" encoding="utf-8"?>
<sst xmlns="http://schemas.openxmlformats.org/spreadsheetml/2006/main" count="153" uniqueCount="36">
  <si>
    <t>Кол-во на м2</t>
  </si>
  <si>
    <t>Тип</t>
  </si>
  <si>
    <t>Наименование</t>
  </si>
  <si>
    <t>Ед-ца изм.</t>
  </si>
  <si>
    <t>H=h</t>
  </si>
  <si>
    <t>H&gt;h</t>
  </si>
  <si>
    <t>Поз.</t>
  </si>
  <si>
    <t>C111</t>
  </si>
  <si>
    <t>КНАУФ-лист</t>
  </si>
  <si>
    <t>м2</t>
  </si>
  <si>
    <t>КНАУФ-профиль ПН</t>
  </si>
  <si>
    <t>пог. м</t>
  </si>
  <si>
    <t>КНАУФ-профиль ПС</t>
  </si>
  <si>
    <t>Шуруп TN 25</t>
  </si>
  <si>
    <t>шт.</t>
  </si>
  <si>
    <t>Шпаклевка КНАУФ-Фуген (Фугенфюллер)</t>
  </si>
  <si>
    <t>кг</t>
  </si>
  <si>
    <t>Лента армирующая</t>
  </si>
  <si>
    <t>Дюбель К 6/35</t>
  </si>
  <si>
    <t>Лента уплотнительная</t>
  </si>
  <si>
    <t>Грунтовка КНАУФ-Тифенгрунд</t>
  </si>
  <si>
    <t>л</t>
  </si>
  <si>
    <t>Плита минераловатная</t>
  </si>
  <si>
    <t>КНАУФ-профиль ПУ</t>
  </si>
  <si>
    <t>C112</t>
  </si>
  <si>
    <t>Шуруп TN 25</t>
  </si>
  <si>
    <t>Шуруп TN 35</t>
  </si>
  <si>
    <t>Дюбель К 6/35</t>
  </si>
  <si>
    <t>C361</t>
  </si>
  <si>
    <t>КНАУФ-суперлист (ГВЛ, ГВЛВ) 12,5мм</t>
  </si>
  <si>
    <t>Винт MN 30</t>
  </si>
  <si>
    <t>Шпаклевка КНАУФ-Фуген ГВ (Фугенфюллер ГВ)</t>
  </si>
  <si>
    <t>C362</t>
  </si>
  <si>
    <t>Винт MN 45</t>
  </si>
  <si>
    <t>изменяемое значение</t>
  </si>
  <si>
    <t>заполняемая таблица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</si>
</sst>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111111"/>
      <name val="Courier New"/>
      <family val="3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1:L48"/>
  <sheetViews>
    <sheetView workbookViewId="0">
      <selection activeCell="H6" sqref="H6:H14"/>
    </sheetView>
  </sheetViews>
  <sheetFormatPr defaultRowHeight="15"/>
  <cols>
    <col min="1" max="1" width="6.7109375" bestFit="1" customWidth="1"/>
    <col min="2" max="2" width="39.85546875" bestFit="1" customWidth="1"/>
    <col min="3" max="3" width="10.42578125" bestFit="1" customWidth="1"/>
    <col min="4" max="5" width="7.7109375" bestFit="1" customWidth="1"/>
  </cols>
  <sheetData>
    <row r="1" spans="1:12">
      <c r="A1" s="1"/>
      <c r="B1" s="2"/>
      <c r="C1" s="3"/>
      <c r="D1" s="13" t="s">
        <v>0</v>
      </c>
      <c r="E1" s="13"/>
    </row>
    <row r="2" spans="1:12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</row>
    <row r="3" spans="1:12">
      <c r="A3" s="6" t="s">
        <v>7</v>
      </c>
      <c r="B3" s="7" t="s">
        <v>8</v>
      </c>
      <c r="C3" s="8" t="s">
        <v>9</v>
      </c>
      <c r="D3" s="7">
        <v>2</v>
      </c>
      <c r="E3" s="7"/>
    </row>
    <row r="4" spans="1:12">
      <c r="A4" s="6" t="s">
        <v>7</v>
      </c>
      <c r="B4" s="7" t="s">
        <v>10</v>
      </c>
      <c r="C4" s="8" t="s">
        <v>11</v>
      </c>
      <c r="D4" s="9">
        <v>0.7</v>
      </c>
      <c r="E4" s="7">
        <v>1.3</v>
      </c>
    </row>
    <row r="5" spans="1:12">
      <c r="A5" s="6" t="s">
        <v>7</v>
      </c>
      <c r="B5" s="7" t="s">
        <v>12</v>
      </c>
      <c r="C5" s="8" t="s">
        <v>11</v>
      </c>
      <c r="D5" s="7">
        <v>2</v>
      </c>
      <c r="E5" s="7"/>
      <c r="L5" s="10"/>
    </row>
    <row r="6" spans="1:12">
      <c r="A6" s="6" t="s">
        <v>7</v>
      </c>
      <c r="B6" s="7" t="s">
        <v>13</v>
      </c>
      <c r="C6" s="8" t="s">
        <v>14</v>
      </c>
      <c r="D6" s="9">
        <v>29</v>
      </c>
      <c r="E6" s="7">
        <v>34</v>
      </c>
      <c r="H6" t="str">
        <f t="array" ref="H6">INDEX(Тип,SMALL(IF(MATCH(Тип,Тип,0)=ROW($A$1:$A$46),ROW($A$1:$A$46)),ROW(A1)))</f>
        <v>C111</v>
      </c>
    </row>
    <row r="7" spans="1:12">
      <c r="A7" s="6" t="s">
        <v>7</v>
      </c>
      <c r="B7" s="7" t="s">
        <v>15</v>
      </c>
      <c r="C7" s="8" t="s">
        <v>16</v>
      </c>
      <c r="D7" s="9">
        <v>0.6</v>
      </c>
      <c r="E7" s="7">
        <v>0.9</v>
      </c>
      <c r="H7" t="str">
        <f t="array" ref="H7">INDEX(Тип,SMALL(IF(MATCH(Тип,Тип,0)=ROW($A$1:$A$46),ROW($A$1:$A$46)),ROW(A2)))</f>
        <v>C112</v>
      </c>
      <c r="L7" s="11"/>
    </row>
    <row r="8" spans="1:12">
      <c r="A8" s="6" t="s">
        <v>7</v>
      </c>
      <c r="B8" s="7" t="s">
        <v>17</v>
      </c>
      <c r="C8" s="8" t="s">
        <v>11</v>
      </c>
      <c r="D8" s="9">
        <v>1.5</v>
      </c>
      <c r="E8" s="7">
        <v>2.2000000000000002</v>
      </c>
      <c r="H8" t="str">
        <f t="array" ref="H8">INDEX(Тип,SMALL(IF(MATCH(Тип,Тип,0)=ROW($A$1:$A$46),ROW($A$1:$A$46)),ROW(A3)))</f>
        <v>C361</v>
      </c>
    </row>
    <row r="9" spans="1:12">
      <c r="A9" s="6" t="s">
        <v>7</v>
      </c>
      <c r="B9" s="7" t="s">
        <v>18</v>
      </c>
      <c r="C9" s="8" t="s">
        <v>14</v>
      </c>
      <c r="D9" s="7">
        <v>1.6</v>
      </c>
      <c r="E9" s="7"/>
      <c r="H9" t="str">
        <f t="array" ref="H9">INDEX(Тип,SMALL(IF(MATCH(Тип,Тип,0)=ROW($A$1:$A$46),ROW($A$1:$A$46)),ROW(A4)))</f>
        <v>C362</v>
      </c>
    </row>
    <row r="10" spans="1:12">
      <c r="A10" s="6" t="s">
        <v>7</v>
      </c>
      <c r="B10" s="7" t="s">
        <v>19</v>
      </c>
      <c r="C10" s="8" t="s">
        <v>11</v>
      </c>
      <c r="D10" s="7">
        <v>1.2</v>
      </c>
      <c r="E10" s="7"/>
      <c r="H10" t="e">
        <f t="array" ref="H10">INDEX(Тип,SMALL(IF(MATCH(Тип,Тип,0)=ROW($A$1:$A$46),ROW($A$1:$A$46)),ROW(A5)))</f>
        <v>#NUM!</v>
      </c>
    </row>
    <row r="11" spans="1:12">
      <c r="A11" s="6" t="s">
        <v>7</v>
      </c>
      <c r="B11" s="7" t="s">
        <v>20</v>
      </c>
      <c r="C11" s="8" t="s">
        <v>21</v>
      </c>
      <c r="D11" s="7">
        <v>0.2</v>
      </c>
      <c r="E11" s="7"/>
      <c r="H11" t="e">
        <f t="array" ref="H11">INDEX(Тип,SMALL(IF(MATCH(Тип,Тип,0)=ROW($A$1:$A$46),ROW($A$1:$A$46)),ROW(A6)))</f>
        <v>#NUM!</v>
      </c>
    </row>
    <row r="12" spans="1:12">
      <c r="A12" s="6" t="s">
        <v>7</v>
      </c>
      <c r="B12" s="7" t="s">
        <v>22</v>
      </c>
      <c r="C12" s="8" t="s">
        <v>9</v>
      </c>
      <c r="D12" s="7">
        <v>1</v>
      </c>
      <c r="E12" s="7"/>
      <c r="H12" t="e">
        <f t="array" ref="H12">INDEX(Тип,SMALL(IF(MATCH(Тип,Тип,0)=ROW($A$1:$A$46),ROW($A$1:$A$46)),ROW(A7)))</f>
        <v>#NUM!</v>
      </c>
    </row>
    <row r="13" spans="1:12">
      <c r="A13" s="6" t="s">
        <v>7</v>
      </c>
      <c r="B13" s="7" t="s">
        <v>23</v>
      </c>
      <c r="C13" s="8" t="s">
        <v>14</v>
      </c>
      <c r="D13" s="7">
        <v>1</v>
      </c>
      <c r="E13" s="7"/>
      <c r="H13" t="e">
        <f t="array" ref="H13">INDEX(Тип,SMALL(IF(MATCH(Тип,Тип,0)=ROW($A$1:$A$46),ROW($A$1:$A$46)),ROW(A8)))</f>
        <v>#NUM!</v>
      </c>
    </row>
    <row r="14" spans="1:12">
      <c r="A14" s="6" t="s">
        <v>24</v>
      </c>
      <c r="B14" s="7" t="s">
        <v>8</v>
      </c>
      <c r="C14" s="8" t="s">
        <v>9</v>
      </c>
      <c r="D14" s="7">
        <v>4</v>
      </c>
      <c r="E14" s="7"/>
      <c r="H14" t="e">
        <f t="array" ref="H14">INDEX(Тип,SMALL(IF(MATCH(Тип,Тип,0)=ROW($A$1:$A$46),ROW($A$1:$A$46)),ROW(A9)))</f>
        <v>#NUM!</v>
      </c>
    </row>
    <row r="15" spans="1:12">
      <c r="A15" s="6" t="s">
        <v>24</v>
      </c>
      <c r="B15" s="7" t="s">
        <v>10</v>
      </c>
      <c r="C15" s="8" t="s">
        <v>11</v>
      </c>
      <c r="D15" s="7">
        <v>0.7</v>
      </c>
      <c r="E15" s="7"/>
    </row>
    <row r="16" spans="1:12">
      <c r="A16" s="6" t="s">
        <v>24</v>
      </c>
      <c r="B16" s="7" t="s">
        <v>12</v>
      </c>
      <c r="C16" s="8" t="s">
        <v>11</v>
      </c>
      <c r="D16" s="7">
        <v>2</v>
      </c>
      <c r="E16" s="7"/>
    </row>
    <row r="17" spans="1:5">
      <c r="A17" s="6" t="s">
        <v>24</v>
      </c>
      <c r="B17" s="7" t="s">
        <v>25</v>
      </c>
      <c r="C17" s="8" t="s">
        <v>14</v>
      </c>
      <c r="D17" s="7">
        <v>13</v>
      </c>
      <c r="E17" s="7">
        <v>14</v>
      </c>
    </row>
    <row r="18" spans="1:5">
      <c r="A18" s="6" t="s">
        <v>24</v>
      </c>
      <c r="B18" s="7" t="s">
        <v>26</v>
      </c>
      <c r="C18" s="8" t="s">
        <v>14</v>
      </c>
      <c r="D18" s="7">
        <v>29</v>
      </c>
      <c r="E18" s="7">
        <v>30</v>
      </c>
    </row>
    <row r="19" spans="1:5">
      <c r="A19" s="6" t="s">
        <v>24</v>
      </c>
      <c r="B19" s="7" t="s">
        <v>15</v>
      </c>
      <c r="C19" s="8" t="s">
        <v>16</v>
      </c>
      <c r="D19" s="7">
        <v>1</v>
      </c>
      <c r="E19" s="7">
        <v>1.5</v>
      </c>
    </row>
    <row r="20" spans="1:5">
      <c r="A20" s="6" t="s">
        <v>24</v>
      </c>
      <c r="B20" s="7" t="s">
        <v>17</v>
      </c>
      <c r="C20" s="8" t="s">
        <v>11</v>
      </c>
      <c r="D20" s="7">
        <v>1.5</v>
      </c>
      <c r="E20" s="7">
        <v>2.2000000000000002</v>
      </c>
    </row>
    <row r="21" spans="1:5">
      <c r="A21" s="6" t="s">
        <v>24</v>
      </c>
      <c r="B21" s="7" t="s">
        <v>27</v>
      </c>
      <c r="C21" s="8" t="s">
        <v>14</v>
      </c>
      <c r="D21" s="7">
        <v>1.6</v>
      </c>
      <c r="E21" s="7"/>
    </row>
    <row r="22" spans="1:5">
      <c r="A22" s="6" t="s">
        <v>24</v>
      </c>
      <c r="B22" s="7" t="s">
        <v>19</v>
      </c>
      <c r="C22" s="8" t="s">
        <v>11</v>
      </c>
      <c r="D22" s="7">
        <v>1.2</v>
      </c>
      <c r="E22" s="7"/>
    </row>
    <row r="23" spans="1:5">
      <c r="A23" s="6" t="s">
        <v>24</v>
      </c>
      <c r="B23" s="7" t="s">
        <v>20</v>
      </c>
      <c r="C23" s="8" t="s">
        <v>21</v>
      </c>
      <c r="D23" s="7">
        <v>0.2</v>
      </c>
      <c r="E23" s="7"/>
    </row>
    <row r="24" spans="1:5">
      <c r="A24" s="6" t="s">
        <v>24</v>
      </c>
      <c r="B24" s="7" t="s">
        <v>22</v>
      </c>
      <c r="C24" s="8" t="s">
        <v>9</v>
      </c>
      <c r="D24" s="7">
        <v>1</v>
      </c>
      <c r="E24" s="7"/>
    </row>
    <row r="25" spans="1:5">
      <c r="A25" s="6" t="s">
        <v>24</v>
      </c>
      <c r="B25" s="7" t="s">
        <v>23</v>
      </c>
      <c r="C25" s="8" t="s">
        <v>14</v>
      </c>
      <c r="D25" s="7">
        <v>1</v>
      </c>
      <c r="E25" s="7"/>
    </row>
    <row r="26" spans="1:5">
      <c r="A26" s="6" t="s">
        <v>28</v>
      </c>
      <c r="B26" s="7" t="s">
        <v>29</v>
      </c>
      <c r="C26" s="8" t="s">
        <v>9</v>
      </c>
      <c r="D26" s="7">
        <v>2</v>
      </c>
      <c r="E26" s="7"/>
    </row>
    <row r="27" spans="1:5">
      <c r="A27" s="6" t="s">
        <v>28</v>
      </c>
      <c r="B27" s="7" t="s">
        <v>10</v>
      </c>
      <c r="C27" s="8" t="s">
        <v>11</v>
      </c>
      <c r="D27" s="7">
        <v>0.7</v>
      </c>
      <c r="E27" s="7">
        <v>1.3</v>
      </c>
    </row>
    <row r="28" spans="1:5">
      <c r="A28" s="6" t="s">
        <v>28</v>
      </c>
      <c r="B28" s="7" t="s">
        <v>12</v>
      </c>
      <c r="C28" s="8" t="s">
        <v>11</v>
      </c>
      <c r="D28" s="7">
        <v>2</v>
      </c>
      <c r="E28" s="7"/>
    </row>
    <row r="29" spans="1:5">
      <c r="A29" s="6" t="s">
        <v>28</v>
      </c>
      <c r="B29" s="7" t="s">
        <v>30</v>
      </c>
      <c r="C29" s="8" t="s">
        <v>14</v>
      </c>
      <c r="D29" s="7">
        <v>29</v>
      </c>
      <c r="E29" s="7">
        <v>34</v>
      </c>
    </row>
    <row r="30" spans="1:5">
      <c r="A30" s="6" t="s">
        <v>28</v>
      </c>
      <c r="B30" s="7" t="s">
        <v>31</v>
      </c>
      <c r="C30" s="8" t="s">
        <v>16</v>
      </c>
      <c r="D30" s="7">
        <v>0.6</v>
      </c>
      <c r="E30" s="7">
        <v>0.9</v>
      </c>
    </row>
    <row r="31" spans="1:5">
      <c r="A31" s="6" t="s">
        <v>28</v>
      </c>
      <c r="B31" s="7" t="s">
        <v>17</v>
      </c>
      <c r="C31" s="8" t="s">
        <v>11</v>
      </c>
      <c r="D31" s="7">
        <v>1.5</v>
      </c>
      <c r="E31" s="7">
        <v>2.2000000000000002</v>
      </c>
    </row>
    <row r="32" spans="1:5">
      <c r="A32" s="6" t="s">
        <v>28</v>
      </c>
      <c r="B32" s="7" t="s">
        <v>18</v>
      </c>
      <c r="C32" s="8" t="s">
        <v>14</v>
      </c>
      <c r="D32" s="7">
        <v>1.6</v>
      </c>
      <c r="E32" s="7"/>
    </row>
    <row r="33" spans="1:5">
      <c r="A33" s="6" t="s">
        <v>28</v>
      </c>
      <c r="B33" s="7" t="s">
        <v>19</v>
      </c>
      <c r="C33" s="8" t="s">
        <v>11</v>
      </c>
      <c r="D33" s="7">
        <v>1.2</v>
      </c>
      <c r="E33" s="7"/>
    </row>
    <row r="34" spans="1:5">
      <c r="A34" s="6" t="s">
        <v>28</v>
      </c>
      <c r="B34" s="7" t="s">
        <v>20</v>
      </c>
      <c r="C34" s="8" t="s">
        <v>21</v>
      </c>
      <c r="D34" s="7">
        <v>0.2</v>
      </c>
      <c r="E34" s="7"/>
    </row>
    <row r="35" spans="1:5">
      <c r="A35" s="6" t="s">
        <v>28</v>
      </c>
      <c r="B35" s="7" t="s">
        <v>22</v>
      </c>
      <c r="C35" s="8" t="s">
        <v>9</v>
      </c>
      <c r="D35" s="7">
        <v>1</v>
      </c>
      <c r="E35" s="7"/>
    </row>
    <row r="36" spans="1:5">
      <c r="A36" s="6" t="s">
        <v>28</v>
      </c>
      <c r="B36" s="7" t="s">
        <v>23</v>
      </c>
      <c r="C36" s="8" t="s">
        <v>14</v>
      </c>
      <c r="D36" s="7">
        <v>1</v>
      </c>
      <c r="E36" s="7"/>
    </row>
    <row r="37" spans="1:5">
      <c r="A37" s="6" t="s">
        <v>32</v>
      </c>
      <c r="B37" s="7" t="s">
        <v>29</v>
      </c>
      <c r="C37" s="8" t="s">
        <v>9</v>
      </c>
      <c r="D37" s="7">
        <v>4</v>
      </c>
      <c r="E37" s="7"/>
    </row>
    <row r="38" spans="1:5">
      <c r="A38" s="6" t="s">
        <v>32</v>
      </c>
      <c r="B38" s="7" t="s">
        <v>10</v>
      </c>
      <c r="C38" s="8" t="s">
        <v>11</v>
      </c>
      <c r="D38" s="7">
        <v>0.7</v>
      </c>
      <c r="E38" s="7"/>
    </row>
    <row r="39" spans="1:5">
      <c r="A39" s="6" t="s">
        <v>32</v>
      </c>
      <c r="B39" s="7" t="s">
        <v>12</v>
      </c>
      <c r="C39" s="8" t="s">
        <v>11</v>
      </c>
      <c r="D39" s="7">
        <v>2</v>
      </c>
      <c r="E39" s="7"/>
    </row>
    <row r="40" spans="1:5">
      <c r="A40" s="6" t="s">
        <v>32</v>
      </c>
      <c r="B40" s="7" t="s">
        <v>30</v>
      </c>
      <c r="C40" s="8" t="s">
        <v>14</v>
      </c>
      <c r="D40" s="7">
        <v>13</v>
      </c>
      <c r="E40" s="7">
        <v>14</v>
      </c>
    </row>
    <row r="41" spans="1:5">
      <c r="A41" s="6" t="s">
        <v>32</v>
      </c>
      <c r="B41" s="7" t="s">
        <v>33</v>
      </c>
      <c r="C41" s="8" t="s">
        <v>14</v>
      </c>
      <c r="D41" s="7">
        <v>29</v>
      </c>
      <c r="E41" s="7">
        <v>30</v>
      </c>
    </row>
    <row r="42" spans="1:5">
      <c r="A42" s="6" t="s">
        <v>32</v>
      </c>
      <c r="B42" s="7" t="s">
        <v>31</v>
      </c>
      <c r="C42" s="8" t="s">
        <v>16</v>
      </c>
      <c r="D42" s="7">
        <v>1</v>
      </c>
      <c r="E42" s="7">
        <v>1.5</v>
      </c>
    </row>
    <row r="43" spans="1:5">
      <c r="A43" s="6" t="s">
        <v>32</v>
      </c>
      <c r="B43" s="7" t="s">
        <v>17</v>
      </c>
      <c r="C43" s="8" t="s">
        <v>11</v>
      </c>
      <c r="D43" s="7">
        <v>1.5</v>
      </c>
      <c r="E43" s="7">
        <v>2.2000000000000002</v>
      </c>
    </row>
    <row r="44" spans="1:5">
      <c r="A44" s="6" t="s">
        <v>32</v>
      </c>
      <c r="B44" s="7" t="s">
        <v>18</v>
      </c>
      <c r="C44" s="8" t="s">
        <v>14</v>
      </c>
      <c r="D44" s="7">
        <v>1.6</v>
      </c>
      <c r="E44" s="7"/>
    </row>
    <row r="45" spans="1:5">
      <c r="A45" s="6" t="s">
        <v>32</v>
      </c>
      <c r="B45" s="7" t="s">
        <v>19</v>
      </c>
      <c r="C45" s="8" t="s">
        <v>11</v>
      </c>
      <c r="D45" s="7">
        <v>1.2</v>
      </c>
      <c r="E45" s="7"/>
    </row>
    <row r="46" spans="1:5">
      <c r="A46" s="6" t="s">
        <v>32</v>
      </c>
      <c r="B46" s="7" t="s">
        <v>20</v>
      </c>
      <c r="C46" s="8" t="s">
        <v>21</v>
      </c>
      <c r="D46" s="7">
        <v>0.2</v>
      </c>
      <c r="E46" s="7"/>
    </row>
    <row r="47" spans="1:5">
      <c r="A47" s="6" t="s">
        <v>32</v>
      </c>
      <c r="B47" s="7" t="s">
        <v>22</v>
      </c>
      <c r="C47" s="8" t="s">
        <v>9</v>
      </c>
      <c r="D47" s="7">
        <v>1</v>
      </c>
      <c r="E47" s="7"/>
    </row>
    <row r="48" spans="1:5">
      <c r="A48" s="6" t="s">
        <v>32</v>
      </c>
      <c r="B48" s="7" t="s">
        <v>23</v>
      </c>
      <c r="C48" s="8" t="s">
        <v>14</v>
      </c>
      <c r="D48" s="7">
        <v>1</v>
      </c>
      <c r="E48" s="7"/>
    </row>
  </sheetData>
  <mergeCells count="1"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5:F33"/>
  <sheetViews>
    <sheetView tabSelected="1" workbookViewId="0">
      <selection activeCell="A5" sqref="A5"/>
    </sheetView>
  </sheetViews>
  <sheetFormatPr defaultRowHeight="15"/>
  <cols>
    <col min="1" max="1" width="11.85546875" customWidth="1"/>
    <col min="2" max="2" width="39.85546875" bestFit="1" customWidth="1"/>
    <col min="3" max="3" width="10.42578125" bestFit="1" customWidth="1"/>
    <col min="4" max="4" width="10.140625" customWidth="1"/>
  </cols>
  <sheetData>
    <row r="5" spans="1:6">
      <c r="A5" s="12" t="s">
        <v>7</v>
      </c>
      <c r="B5" t="s">
        <v>34</v>
      </c>
    </row>
    <row r="12" spans="1:6">
      <c r="A12" t="s">
        <v>35</v>
      </c>
    </row>
    <row r="14" spans="1:6">
      <c r="A14" s="4" t="s">
        <v>1</v>
      </c>
      <c r="B14" s="4" t="s">
        <v>2</v>
      </c>
      <c r="C14" s="4" t="s">
        <v>3</v>
      </c>
      <c r="D14" s="5" t="s">
        <v>4</v>
      </c>
      <c r="E14" s="5" t="s">
        <v>5</v>
      </c>
      <c r="F14" s="4" t="s">
        <v>6</v>
      </c>
    </row>
    <row r="15" spans="1:6">
      <c r="A15" s="7" t="str">
        <f t="shared" ref="A15:A33" si="0">IF(B15="","",$A$5)</f>
        <v>C111</v>
      </c>
      <c r="B15" s="7" t="str">
        <f t="array" ref="B15">IFERROR(INDEX(Перегородки!$B$3:$B$48,SMALL(IF(Перегородки!$A$3:$A$48=рассчет!$A$5,ROW($A$1:$A$46)),ROW(A1))),"")</f>
        <v>КНАУФ-лист</v>
      </c>
      <c r="C15" s="7" t="str">
        <f t="array" ref="C15">IFERROR(INDEX(пер,MATCH(рассчет!$A15&amp;рассчет!$B15,Перегородки!$A$3:$A$48&amp;Перегородки!$B$3:$B$48,0),MATCH(рассчет!C$14,Перегородки!$A$2:$E$2,0)),"")</f>
        <v>м2</v>
      </c>
      <c r="D15" s="7">
        <f t="array" ref="D15">IFERROR(INDEX(пер,MATCH(рассчет!$A15&amp;рассчет!$B15,Перегородки!$A$3:$A$48&amp;Перегородки!$B$3:$B$48,0),MATCH(рассчет!D$14,Перегородки!$A$2:$E$2,0)),"")</f>
        <v>2</v>
      </c>
      <c r="E15" s="7">
        <f t="array" ref="E15">IFERROR(INDEX(пер,MATCH(рассчет!$A15&amp;рассчет!$B15,Перегородки!$A$3:$A$48&amp;Перегородки!$B$3:$B$48,0),MATCH(рассчет!E$14,Перегородки!$A$2:$E$2,0)),"")</f>
        <v>0</v>
      </c>
      <c r="F15" s="7" t="str">
        <f t="array" ref="F15">IFERROR(INDEX(пер,MATCH(рассчет!$A15&amp;рассчет!$B15,Перегородки!$A$3:$A$48&amp;Перегородки!$B$3:$B$48,0),MATCH(рассчет!F$14,Перегородки!$A$2:$E$2,0)),"")</f>
        <v/>
      </c>
    </row>
    <row r="16" spans="1:6">
      <c r="A16" s="7" t="str">
        <f t="shared" si="0"/>
        <v>C111</v>
      </c>
      <c r="B16" s="7" t="str">
        <f t="array" ref="B16">IFERROR(INDEX(Перегородки!$B$3:$B$48,SMALL(IF(Перегородки!$A$3:$A$48=рассчет!$A$5,ROW($A$1:$A$46)),ROW(A2))),"")</f>
        <v>КНАУФ-профиль ПН</v>
      </c>
      <c r="C16" s="7" t="str">
        <f t="array" ref="C16">IFERROR(INDEX(пер,MATCH(рассчет!$A16&amp;рассчет!$B16,Перегородки!$A$3:$A$48&amp;Перегородки!$B$3:$B$48,0),MATCH(рассчет!C$14,Перегородки!$A$2:$E$2,0)),"")</f>
        <v>пог. м</v>
      </c>
      <c r="D16" s="7">
        <f t="array" ref="D16">IFERROR(INDEX(пер,MATCH(рассчет!$A16&amp;рассчет!$B16,Перегородки!$A$3:$A$48&amp;Перегородки!$B$3:$B$48,0),MATCH(рассчет!D$14,Перегородки!$A$2:$E$2,0)),"")</f>
        <v>0.7</v>
      </c>
      <c r="E16" s="7">
        <f t="array" ref="E16">IFERROR(INDEX(пер,MATCH(рассчет!$A16&amp;рассчет!$B16,Перегородки!$A$3:$A$48&amp;Перегородки!$B$3:$B$48,0),MATCH(рассчет!E$14,Перегородки!$A$2:$E$2,0)),"")</f>
        <v>1.3</v>
      </c>
      <c r="F16" s="7" t="str">
        <f t="array" ref="F16">IFERROR(INDEX(пер,MATCH(рассчет!$A16&amp;рассчет!$B16,Перегородки!$A$3:$A$48&amp;Перегородки!$B$3:$B$48,0),MATCH(рассчет!F$14,Перегородки!$A$2:$E$2,0)),"")</f>
        <v/>
      </c>
    </row>
    <row r="17" spans="1:6">
      <c r="A17" s="7" t="str">
        <f t="shared" si="0"/>
        <v>C111</v>
      </c>
      <c r="B17" s="7" t="str">
        <f t="array" ref="B17">IFERROR(INDEX(Перегородки!$B$3:$B$48,SMALL(IF(Перегородки!$A$3:$A$48=рассчет!$A$5,ROW($A$1:$A$46)),ROW(A3))),"")</f>
        <v>КНАУФ-профиль ПС</v>
      </c>
      <c r="C17" s="7" t="str">
        <f t="array" ref="C17">IFERROR(INDEX(пер,MATCH(рассчет!$A17&amp;рассчет!$B17,Перегородки!$A$3:$A$48&amp;Перегородки!$B$3:$B$48,0),MATCH(рассчет!C$14,Перегородки!$A$2:$E$2,0)),"")</f>
        <v>пог. м</v>
      </c>
      <c r="D17" s="7">
        <f t="array" ref="D17">IFERROR(INDEX(пер,MATCH(рассчет!$A17&amp;рассчет!$B17,Перегородки!$A$3:$A$48&amp;Перегородки!$B$3:$B$48,0),MATCH(рассчет!D$14,Перегородки!$A$2:$E$2,0)),"")</f>
        <v>2</v>
      </c>
      <c r="E17" s="7">
        <f t="array" ref="E17">IFERROR(INDEX(пер,MATCH(рассчет!$A17&amp;рассчет!$B17,Перегородки!$A$3:$A$48&amp;Перегородки!$B$3:$B$48,0),MATCH(рассчет!E$14,Перегородки!$A$2:$E$2,0)),"")</f>
        <v>0</v>
      </c>
      <c r="F17" s="7" t="str">
        <f t="array" ref="F17">IFERROR(INDEX(пер,MATCH(рассчет!$A17&amp;рассчет!$B17,Перегородки!$A$3:$A$48&amp;Перегородки!$B$3:$B$48,0),MATCH(рассчет!F$14,Перегородки!$A$2:$E$2,0)),"")</f>
        <v/>
      </c>
    </row>
    <row r="18" spans="1:6">
      <c r="A18" s="7" t="str">
        <f t="shared" si="0"/>
        <v>C111</v>
      </c>
      <c r="B18" s="7" t="str">
        <f t="array" ref="B18">IFERROR(INDEX(Перегородки!$B$3:$B$48,SMALL(IF(Перегородки!$A$3:$A$48=рассчет!$A$5,ROW($A$1:$A$46)),ROW(A4))),"")</f>
        <v>Шуруп TN 25</v>
      </c>
      <c r="C18" s="7" t="str">
        <f t="array" ref="C18">IFERROR(INDEX(пер,MATCH(рассчет!$A18&amp;рассчет!$B18,Перегородки!$A$3:$A$48&amp;Перегородки!$B$3:$B$48,0),MATCH(рассчет!C$14,Перегородки!$A$2:$E$2,0)),"")</f>
        <v>шт.</v>
      </c>
      <c r="D18" s="7">
        <f t="array" ref="D18">IFERROR(INDEX(пер,MATCH(рассчет!$A18&amp;рассчет!$B18,Перегородки!$A$3:$A$48&amp;Перегородки!$B$3:$B$48,0),MATCH(рассчет!D$14,Перегородки!$A$2:$E$2,0)),"")</f>
        <v>29</v>
      </c>
      <c r="E18" s="7">
        <f t="array" ref="E18">IFERROR(INDEX(пер,MATCH(рассчет!$A18&amp;рассчет!$B18,Перегородки!$A$3:$A$48&amp;Перегородки!$B$3:$B$48,0),MATCH(рассчет!E$14,Перегородки!$A$2:$E$2,0)),"")</f>
        <v>34</v>
      </c>
      <c r="F18" s="7" t="str">
        <f t="array" ref="F18">IFERROR(INDEX(пер,MATCH(рассчет!$A18&amp;рассчет!$B18,Перегородки!$A$3:$A$48&amp;Перегородки!$B$3:$B$48,0),MATCH(рассчет!F$14,Перегородки!$A$2:$E$2,0)),"")</f>
        <v/>
      </c>
    </row>
    <row r="19" spans="1:6">
      <c r="A19" s="7" t="str">
        <f t="shared" si="0"/>
        <v>C111</v>
      </c>
      <c r="B19" s="7" t="str">
        <f t="array" ref="B19">IFERROR(INDEX(Перегородки!$B$3:$B$48,SMALL(IF(Перегородки!$A$3:$A$48=рассчет!$A$5,ROW($A$1:$A$46)),ROW(A5))),"")</f>
        <v>Шпаклевка КНАУФ-Фуген (Фугенфюллер)</v>
      </c>
      <c r="C19" s="7" t="str">
        <f t="array" ref="C19">IFERROR(INDEX(пер,MATCH(рассчет!$A19&amp;рассчет!$B19,Перегородки!$A$3:$A$48&amp;Перегородки!$B$3:$B$48,0),MATCH(рассчет!C$14,Перегородки!$A$2:$E$2,0)),"")</f>
        <v>кг</v>
      </c>
      <c r="D19" s="7">
        <f t="array" ref="D19">IFERROR(INDEX(пер,MATCH(рассчет!$A19&amp;рассчет!$B19,Перегородки!$A$3:$A$48&amp;Перегородки!$B$3:$B$48,0),MATCH(рассчет!D$14,Перегородки!$A$2:$E$2,0)),"")</f>
        <v>0.6</v>
      </c>
      <c r="E19" s="7">
        <f t="array" ref="E19">IFERROR(INDEX(пер,MATCH(рассчет!$A19&amp;рассчет!$B19,Перегородки!$A$3:$A$48&amp;Перегородки!$B$3:$B$48,0),MATCH(рассчет!E$14,Перегородки!$A$2:$E$2,0)),"")</f>
        <v>0.9</v>
      </c>
      <c r="F19" s="7" t="str">
        <f t="array" ref="F19">IFERROR(INDEX(пер,MATCH(рассчет!$A19&amp;рассчет!$B19,Перегородки!$A$3:$A$48&amp;Перегородки!$B$3:$B$48,0),MATCH(рассчет!F$14,Перегородки!$A$2:$E$2,0)),"")</f>
        <v/>
      </c>
    </row>
    <row r="20" spans="1:6">
      <c r="A20" s="7" t="str">
        <f t="shared" si="0"/>
        <v>C111</v>
      </c>
      <c r="B20" s="7" t="str">
        <f t="array" ref="B20">IFERROR(INDEX(Перегородки!$B$3:$B$48,SMALL(IF(Перегородки!$A$3:$A$48=рассчет!$A$5,ROW($A$1:$A$46)),ROW(A6))),"")</f>
        <v>Лента армирующая</v>
      </c>
      <c r="C20" s="7" t="str">
        <f t="array" ref="C20">IFERROR(INDEX(пер,MATCH(рассчет!$A20&amp;рассчет!$B20,Перегородки!$A$3:$A$48&amp;Перегородки!$B$3:$B$48,0),MATCH(рассчет!C$14,Перегородки!$A$2:$E$2,0)),"")</f>
        <v>пог. м</v>
      </c>
      <c r="D20" s="7">
        <f t="array" ref="D20">IFERROR(INDEX(пер,MATCH(рассчет!$A20&amp;рассчет!$B20,Перегородки!$A$3:$A$48&amp;Перегородки!$B$3:$B$48,0),MATCH(рассчет!D$14,Перегородки!$A$2:$E$2,0)),"")</f>
        <v>1.5</v>
      </c>
      <c r="E20" s="7">
        <f t="array" ref="E20">IFERROR(INDEX(пер,MATCH(рассчет!$A20&amp;рассчет!$B20,Перегородки!$A$3:$A$48&amp;Перегородки!$B$3:$B$48,0),MATCH(рассчет!E$14,Перегородки!$A$2:$E$2,0)),"")</f>
        <v>2.2000000000000002</v>
      </c>
      <c r="F20" s="7" t="str">
        <f t="array" ref="F20">IFERROR(INDEX(пер,MATCH(рассчет!$A20&amp;рассчет!$B20,Перегородки!$A$3:$A$48&amp;Перегородки!$B$3:$B$48,0),MATCH(рассчет!F$14,Перегородки!$A$2:$E$2,0)),"")</f>
        <v/>
      </c>
    </row>
    <row r="21" spans="1:6">
      <c r="A21" s="7" t="str">
        <f t="shared" si="0"/>
        <v>C111</v>
      </c>
      <c r="B21" s="7" t="str">
        <f t="array" ref="B21">IFERROR(INDEX(Перегородки!$B$3:$B$48,SMALL(IF(Перегородки!$A$3:$A$48=рассчет!$A$5,ROW($A$1:$A$46)),ROW(A7))),"")</f>
        <v>Дюбель К 6/35</v>
      </c>
      <c r="C21" s="7" t="str">
        <f t="array" ref="C21">IFERROR(INDEX(пер,MATCH(рассчет!$A21&amp;рассчет!$B21,Перегородки!$A$3:$A$48&amp;Перегородки!$B$3:$B$48,0),MATCH(рассчет!C$14,Перегородки!$A$2:$E$2,0)),"")</f>
        <v>шт.</v>
      </c>
      <c r="D21" s="7">
        <f t="array" ref="D21">IFERROR(INDEX(пер,MATCH(рассчет!$A21&amp;рассчет!$B21,Перегородки!$A$3:$A$48&amp;Перегородки!$B$3:$B$48,0),MATCH(рассчет!D$14,Перегородки!$A$2:$E$2,0)),"")</f>
        <v>1.6</v>
      </c>
      <c r="E21" s="7">
        <f t="array" ref="E21">IFERROR(INDEX(пер,MATCH(рассчет!$A21&amp;рассчет!$B21,Перегородки!$A$3:$A$48&amp;Перегородки!$B$3:$B$48,0),MATCH(рассчет!E$14,Перегородки!$A$2:$E$2,0)),"")</f>
        <v>0</v>
      </c>
      <c r="F21" s="7" t="str">
        <f t="array" ref="F21">IFERROR(INDEX(пер,MATCH(рассчет!$A21&amp;рассчет!$B21,Перегородки!$A$3:$A$48&amp;Перегородки!$B$3:$B$48,0),MATCH(рассчет!F$14,Перегородки!$A$2:$E$2,0)),"")</f>
        <v/>
      </c>
    </row>
    <row r="22" spans="1:6">
      <c r="A22" s="7" t="str">
        <f t="shared" si="0"/>
        <v>C111</v>
      </c>
      <c r="B22" s="7" t="str">
        <f t="array" ref="B22">IFERROR(INDEX(Перегородки!$B$3:$B$48,SMALL(IF(Перегородки!$A$3:$A$48=рассчет!$A$5,ROW($A$1:$A$46)),ROW(A8))),"")</f>
        <v>Лента уплотнительная</v>
      </c>
      <c r="C22" s="7" t="str">
        <f t="array" ref="C22">IFERROR(INDEX(пер,MATCH(рассчет!$A22&amp;рассчет!$B22,Перегородки!$A$3:$A$48&amp;Перегородки!$B$3:$B$48,0),MATCH(рассчет!C$14,Перегородки!$A$2:$E$2,0)),"")</f>
        <v>пог. м</v>
      </c>
      <c r="D22" s="7">
        <f t="array" ref="D22">IFERROR(INDEX(пер,MATCH(рассчет!$A22&amp;рассчет!$B22,Перегородки!$A$3:$A$48&amp;Перегородки!$B$3:$B$48,0),MATCH(рассчет!D$14,Перегородки!$A$2:$E$2,0)),"")</f>
        <v>1.2</v>
      </c>
      <c r="E22" s="7">
        <f t="array" ref="E22">IFERROR(INDEX(пер,MATCH(рассчет!$A22&amp;рассчет!$B22,Перегородки!$A$3:$A$48&amp;Перегородки!$B$3:$B$48,0),MATCH(рассчет!E$14,Перегородки!$A$2:$E$2,0)),"")</f>
        <v>0</v>
      </c>
      <c r="F22" s="7" t="str">
        <f t="array" ref="F22">IFERROR(INDEX(пер,MATCH(рассчет!$A22&amp;рассчет!$B22,Перегородки!$A$3:$A$48&amp;Перегородки!$B$3:$B$48,0),MATCH(рассчет!F$14,Перегородки!$A$2:$E$2,0)),"")</f>
        <v/>
      </c>
    </row>
    <row r="23" spans="1:6">
      <c r="A23" s="7" t="str">
        <f t="shared" si="0"/>
        <v>C111</v>
      </c>
      <c r="B23" s="7" t="str">
        <f t="array" ref="B23">IFERROR(INDEX(Перегородки!$B$3:$B$48,SMALL(IF(Перегородки!$A$3:$A$48=рассчет!$A$5,ROW($A$1:$A$46)),ROW(A9))),"")</f>
        <v>Грунтовка КНАУФ-Тифенгрунд</v>
      </c>
      <c r="C23" s="7" t="str">
        <f t="array" ref="C23">IFERROR(INDEX(пер,MATCH(рассчет!$A23&amp;рассчет!$B23,Перегородки!$A$3:$A$48&amp;Перегородки!$B$3:$B$48,0),MATCH(рассчет!C$14,Перегородки!$A$2:$E$2,0)),"")</f>
        <v>л</v>
      </c>
      <c r="D23" s="7">
        <f t="array" ref="D23">IFERROR(INDEX(пер,MATCH(рассчет!$A23&amp;рассчет!$B23,Перегородки!$A$3:$A$48&amp;Перегородки!$B$3:$B$48,0),MATCH(рассчет!D$14,Перегородки!$A$2:$E$2,0)),"")</f>
        <v>0.2</v>
      </c>
      <c r="E23" s="7">
        <f t="array" ref="E23">IFERROR(INDEX(пер,MATCH(рассчет!$A23&amp;рассчет!$B23,Перегородки!$A$3:$A$48&amp;Перегородки!$B$3:$B$48,0),MATCH(рассчет!E$14,Перегородки!$A$2:$E$2,0)),"")</f>
        <v>0</v>
      </c>
      <c r="F23" s="7" t="str">
        <f t="array" ref="F23">IFERROR(INDEX(пер,MATCH(рассчет!$A23&amp;рассчет!$B23,Перегородки!$A$3:$A$48&amp;Перегородки!$B$3:$B$48,0),MATCH(рассчет!F$14,Перегородки!$A$2:$E$2,0)),"")</f>
        <v/>
      </c>
    </row>
    <row r="24" spans="1:6">
      <c r="A24" s="7" t="str">
        <f t="shared" si="0"/>
        <v>C111</v>
      </c>
      <c r="B24" s="7" t="str">
        <f t="array" ref="B24">IFERROR(INDEX(Перегородки!$B$3:$B$48,SMALL(IF(Перегородки!$A$3:$A$48=рассчет!$A$5,ROW($A$1:$A$46)),ROW(A10))),"")</f>
        <v>Плита минераловатная</v>
      </c>
      <c r="C24" s="7" t="str">
        <f t="array" ref="C24">IFERROR(INDEX(пер,MATCH(рассчет!$A24&amp;рассчет!$B24,Перегородки!$A$3:$A$48&amp;Перегородки!$B$3:$B$48,0),MATCH(рассчет!C$14,Перегородки!$A$2:$E$2,0)),"")</f>
        <v>м2</v>
      </c>
      <c r="D24" s="7">
        <f t="array" ref="D24">IFERROR(INDEX(пер,MATCH(рассчет!$A24&amp;рассчет!$B24,Перегородки!$A$3:$A$48&amp;Перегородки!$B$3:$B$48,0),MATCH(рассчет!D$14,Перегородки!$A$2:$E$2,0)),"")</f>
        <v>1</v>
      </c>
      <c r="E24" s="7">
        <f t="array" ref="E24">IFERROR(INDEX(пер,MATCH(рассчет!$A24&amp;рассчет!$B24,Перегородки!$A$3:$A$48&amp;Перегородки!$B$3:$B$48,0),MATCH(рассчет!E$14,Перегородки!$A$2:$E$2,0)),"")</f>
        <v>0</v>
      </c>
      <c r="F24" s="7" t="str">
        <f t="array" ref="F24">IFERROR(INDEX(пер,MATCH(рассчет!$A24&amp;рассчет!$B24,Перегородки!$A$3:$A$48&amp;Перегородки!$B$3:$B$48,0),MATCH(рассчет!F$14,Перегородки!$A$2:$E$2,0)),"")</f>
        <v/>
      </c>
    </row>
    <row r="25" spans="1:6">
      <c r="A25" s="7" t="str">
        <f t="shared" si="0"/>
        <v>C111</v>
      </c>
      <c r="B25" s="7" t="str">
        <f t="array" ref="B25">IFERROR(INDEX(Перегородки!$B$3:$B$48,SMALL(IF(Перегородки!$A$3:$A$48=рассчет!$A$5,ROW($A$1:$A$46)),ROW(A11))),"")</f>
        <v>КНАУФ-профиль ПУ</v>
      </c>
      <c r="C25" s="7" t="str">
        <f t="array" ref="C25">IFERROR(INDEX(пер,MATCH(рассчет!$A25&amp;рассчет!$B25,Перегородки!$A$3:$A$48&amp;Перегородки!$B$3:$B$48,0),MATCH(рассчет!C$14,Перегородки!$A$2:$E$2,0)),"")</f>
        <v>шт.</v>
      </c>
      <c r="D25" s="7">
        <f t="array" ref="D25">IFERROR(INDEX(пер,MATCH(рассчет!$A25&amp;рассчет!$B25,Перегородки!$A$3:$A$48&amp;Перегородки!$B$3:$B$48,0),MATCH(рассчет!D$14,Перегородки!$A$2:$E$2,0)),"")</f>
        <v>1</v>
      </c>
      <c r="E25" s="7">
        <f t="array" ref="E25">IFERROR(INDEX(пер,MATCH(рассчет!$A25&amp;рассчет!$B25,Перегородки!$A$3:$A$48&amp;Перегородки!$B$3:$B$48,0),MATCH(рассчет!E$14,Перегородки!$A$2:$E$2,0)),"")</f>
        <v>0</v>
      </c>
      <c r="F25" s="7" t="str">
        <f t="array" ref="F25">IFERROR(INDEX(пер,MATCH(рассчет!$A25&amp;рассчет!$B25,Перегородки!$A$3:$A$48&amp;Перегородки!$B$3:$B$48,0),MATCH(рассчет!F$14,Перегородки!$A$2:$E$2,0)),"")</f>
        <v/>
      </c>
    </row>
    <row r="26" spans="1:6">
      <c r="A26" s="7" t="str">
        <f>IF(B26="","",$A$5)</f>
        <v/>
      </c>
      <c r="B26" s="7" t="str">
        <f t="array" ref="B26">IFERROR(INDEX(Перегородки!$B$3:$B$48,SMALL(IF(Перегородки!$A$3:$A$48=рассчет!$A$5,ROW($A$1:$A$46)),ROW(A12))),"")</f>
        <v/>
      </c>
      <c r="C26" s="7" t="str">
        <f t="array" ref="C26">IFERROR(INDEX(пер,MATCH(рассчет!$A26&amp;рассчет!$B26,Перегородки!$A$3:$A$48&amp;Перегородки!$B$3:$B$48,0),MATCH(рассчет!C$14,Перегородки!$A$2:$E$2,0)),"")</f>
        <v/>
      </c>
      <c r="D26" s="7" t="str">
        <f t="array" ref="D26">IFERROR(INDEX(пер,MATCH(рассчет!$A26&amp;рассчет!$B26,Перегородки!$A$3:$A$48&amp;Перегородки!$B$3:$B$48,0),MATCH(рассчет!D$14,Перегородки!$A$2:$E$2,0)),"")</f>
        <v/>
      </c>
      <c r="E26" s="7" t="str">
        <f t="array" ref="E26">IFERROR(INDEX(пер,MATCH(рассчет!$A26&amp;рассчет!$B26,Перегородки!$A$3:$A$48&amp;Перегородки!$B$3:$B$48,0),MATCH(рассчет!E$14,Перегородки!$A$2:$E$2,0)),"")</f>
        <v/>
      </c>
      <c r="F26" s="7" t="str">
        <f t="array" ref="F26">IFERROR(INDEX(пер,MATCH(рассчет!$A26&amp;рассчет!$B26,Перегородки!$A$3:$A$48&amp;Перегородки!$B$3:$B$48,0),MATCH(рассчет!F$14,Перегородки!$A$2:$E$2,0)),"")</f>
        <v/>
      </c>
    </row>
    <row r="27" spans="1:6">
      <c r="A27" s="7" t="str">
        <f t="shared" si="0"/>
        <v/>
      </c>
      <c r="B27" s="7" t="str">
        <f t="array" ref="B27">IFERROR(INDEX(Перегородки!$B$3:$B$48,SMALL(IF(Перегородки!$A$3:$A$48=рассчет!$A$5,ROW($A$1:$A$46)),ROW(A13))),"")</f>
        <v/>
      </c>
      <c r="C27" s="7" t="str">
        <f t="array" ref="C27">IFERROR(INDEX(пер,MATCH(рассчет!$A27&amp;рассчет!$B27,Перегородки!$A$3:$A$48&amp;Перегородки!$B$3:$B$48,0),MATCH(рассчет!C$14,Перегородки!$A$2:$E$2,0)),"")</f>
        <v/>
      </c>
      <c r="D27" s="7" t="str">
        <f t="array" ref="D27">IFERROR(INDEX(пер,MATCH(рассчет!$A27&amp;рассчет!$B27,Перегородки!$A$3:$A$48&amp;Перегородки!$B$3:$B$48,0),MATCH(рассчет!D$14,Перегородки!$A$2:$E$2,0)),"")</f>
        <v/>
      </c>
      <c r="E27" s="7" t="str">
        <f t="array" ref="E27">IFERROR(INDEX(пер,MATCH(рассчет!$A27&amp;рассчет!$B27,Перегородки!$A$3:$A$48&amp;Перегородки!$B$3:$B$48,0),MATCH(рассчет!E$14,Перегородки!$A$2:$E$2,0)),"")</f>
        <v/>
      </c>
      <c r="F27" s="7" t="str">
        <f t="array" ref="F27">IFERROR(INDEX(пер,MATCH(рассчет!$A27&amp;рассчет!$B27,Перегородки!$A$3:$A$48&amp;Перегородки!$B$3:$B$48,0),MATCH(рассчет!F$14,Перегородки!$A$2:$E$2,0)),"")</f>
        <v/>
      </c>
    </row>
    <row r="28" spans="1:6">
      <c r="A28" s="7" t="str">
        <f t="shared" si="0"/>
        <v/>
      </c>
      <c r="B28" s="7" t="str">
        <f t="array" ref="B28">IFERROR(INDEX(Перегородки!$B$3:$B$48,SMALL(IF(Перегородки!$A$3:$A$48=рассчет!$A$5,ROW($A$1:$A$46)),ROW(A14))),"")</f>
        <v/>
      </c>
      <c r="C28" s="7" t="str">
        <f t="array" ref="C28">IFERROR(INDEX(пер,MATCH(рассчет!$A28&amp;рассчет!$B28,Перегородки!$A$3:$A$48&amp;Перегородки!$B$3:$B$48,0),MATCH(рассчет!C$14,Перегородки!$A$2:$E$2,0)),"")</f>
        <v/>
      </c>
      <c r="D28" s="7" t="str">
        <f t="array" ref="D28">IFERROR(INDEX(пер,MATCH(рассчет!$A28&amp;рассчет!$B28,Перегородки!$A$3:$A$48&amp;Перегородки!$B$3:$B$48,0),MATCH(рассчет!D$14,Перегородки!$A$2:$E$2,0)),"")</f>
        <v/>
      </c>
      <c r="E28" s="7" t="str">
        <f t="array" ref="E28">IFERROR(INDEX(пер,MATCH(рассчет!$A28&amp;рассчет!$B28,Перегородки!$A$3:$A$48&amp;Перегородки!$B$3:$B$48,0),MATCH(рассчет!E$14,Перегородки!$A$2:$E$2,0)),"")</f>
        <v/>
      </c>
      <c r="F28" s="7" t="str">
        <f t="array" ref="F28">IFERROR(INDEX(пер,MATCH(рассчет!$A28&amp;рассчет!$B28,Перегородки!$A$3:$A$48&amp;Перегородки!$B$3:$B$48,0),MATCH(рассчет!F$14,Перегородки!$A$2:$E$2,0)),"")</f>
        <v/>
      </c>
    </row>
    <row r="29" spans="1:6">
      <c r="A29" s="7" t="str">
        <f t="shared" si="0"/>
        <v/>
      </c>
      <c r="B29" s="7" t="str">
        <f t="array" ref="B29">IFERROR(INDEX(Перегородки!$B$3:$B$48,SMALL(IF(Перегородки!$A$3:$A$48=рассчет!$A$5,ROW($A$1:$A$46)),ROW(A15))),"")</f>
        <v/>
      </c>
      <c r="C29" s="7" t="str">
        <f t="array" ref="C29">IFERROR(INDEX(пер,MATCH(рассчет!$A29&amp;рассчет!$B29,Перегородки!$A$3:$A$48&amp;Перегородки!$B$3:$B$48,0),MATCH(рассчет!C$14,Перегородки!$A$2:$E$2,0)),"")</f>
        <v/>
      </c>
      <c r="D29" s="7" t="str">
        <f t="array" ref="D29">IFERROR(INDEX(пер,MATCH(рассчет!$A29&amp;рассчет!$B29,Перегородки!$A$3:$A$48&amp;Перегородки!$B$3:$B$48,0),MATCH(рассчет!D$14,Перегородки!$A$2:$E$2,0)),"")</f>
        <v/>
      </c>
      <c r="E29" s="7" t="str">
        <f t="array" ref="E29">IFERROR(INDEX(пер,MATCH(рассчет!$A29&amp;рассчет!$B29,Перегородки!$A$3:$A$48&amp;Перегородки!$B$3:$B$48,0),MATCH(рассчет!E$14,Перегородки!$A$2:$E$2,0)),"")</f>
        <v/>
      </c>
      <c r="F29" s="7" t="str">
        <f t="array" ref="F29">IFERROR(INDEX(пер,MATCH(рассчет!$A29&amp;рассчет!$B29,Перегородки!$A$3:$A$48&amp;Перегородки!$B$3:$B$48,0),MATCH(рассчет!F$14,Перегородки!$A$2:$E$2,0)),"")</f>
        <v/>
      </c>
    </row>
    <row r="30" spans="1:6">
      <c r="A30" s="7" t="str">
        <f t="shared" si="0"/>
        <v/>
      </c>
      <c r="B30" s="7" t="str">
        <f t="array" ref="B30">IFERROR(INDEX(Перегородки!$B$3:$B$48,SMALL(IF(Перегородки!$A$3:$A$48=рассчет!$A$5,ROW($A$1:$A$46)),ROW(A16))),"")</f>
        <v/>
      </c>
      <c r="C30" s="7" t="str">
        <f t="array" ref="C30">IFERROR(INDEX(пер,MATCH(рассчет!$A30&amp;рассчет!$B30,Перегородки!$A$3:$A$48&amp;Перегородки!$B$3:$B$48,0),MATCH(рассчет!C$14,Перегородки!$A$2:$E$2,0)),"")</f>
        <v/>
      </c>
      <c r="D30" s="7" t="str">
        <f t="array" ref="D30">IFERROR(INDEX(пер,MATCH(рассчет!$A30&amp;рассчет!$B30,Перегородки!$A$3:$A$48&amp;Перегородки!$B$3:$B$48,0),MATCH(рассчет!D$14,Перегородки!$A$2:$E$2,0)),"")</f>
        <v/>
      </c>
      <c r="E30" s="7" t="str">
        <f t="array" ref="E30">IFERROR(INDEX(пер,MATCH(рассчет!$A30&amp;рассчет!$B30,Перегородки!$A$3:$A$48&amp;Перегородки!$B$3:$B$48,0),MATCH(рассчет!E$14,Перегородки!$A$2:$E$2,0)),"")</f>
        <v/>
      </c>
      <c r="F30" s="7" t="str">
        <f t="array" ref="F30">IFERROR(INDEX(пер,MATCH(рассчет!$A30&amp;рассчет!$B30,Перегородки!$A$3:$A$48&amp;Перегородки!$B$3:$B$48,0),MATCH(рассчет!F$14,Перегородки!$A$2:$E$2,0)),"")</f>
        <v/>
      </c>
    </row>
    <row r="31" spans="1:6">
      <c r="A31" s="7" t="str">
        <f t="shared" si="0"/>
        <v/>
      </c>
      <c r="B31" s="7" t="str">
        <f t="array" ref="B31">IFERROR(INDEX(Перегородки!$B$3:$B$48,SMALL(IF(Перегородки!$A$3:$A$48=рассчет!$A$5,ROW($A$1:$A$46)),ROW(A17))),"")</f>
        <v/>
      </c>
      <c r="C31" s="7" t="str">
        <f t="array" ref="C31">IFERROR(INDEX(пер,MATCH(рассчет!$A31&amp;рассчет!$B31,Перегородки!$A$3:$A$48&amp;Перегородки!$B$3:$B$48,0),MATCH(рассчет!C$14,Перегородки!$A$2:$E$2,0)),"")</f>
        <v/>
      </c>
      <c r="D31" s="7" t="str">
        <f t="array" ref="D31">IFERROR(INDEX(пер,MATCH(рассчет!$A31&amp;рассчет!$B31,Перегородки!$A$3:$A$48&amp;Перегородки!$B$3:$B$48,0),MATCH(рассчет!D$14,Перегородки!$A$2:$E$2,0)),"")</f>
        <v/>
      </c>
      <c r="E31" s="7" t="str">
        <f t="array" ref="E31">IFERROR(INDEX(пер,MATCH(рассчет!$A31&amp;рассчет!$B31,Перегородки!$A$3:$A$48&amp;Перегородки!$B$3:$B$48,0),MATCH(рассчет!E$14,Перегородки!$A$2:$E$2,0)),"")</f>
        <v/>
      </c>
      <c r="F31" s="7" t="str">
        <f t="array" ref="F31">IFERROR(INDEX(пер,MATCH(рассчет!$A31&amp;рассчет!$B31,Перегородки!$A$3:$A$48&amp;Перегородки!$B$3:$B$48,0),MATCH(рассчет!F$14,Перегородки!$A$2:$E$2,0)),"")</f>
        <v/>
      </c>
    </row>
    <row r="32" spans="1:6">
      <c r="A32" s="7" t="str">
        <f t="shared" si="0"/>
        <v/>
      </c>
      <c r="B32" s="7" t="str">
        <f t="array" ref="B32">IFERROR(INDEX(Перегородки!$B$3:$B$48,SMALL(IF(Перегородки!$A$3:$A$48=рассчет!$A$5,ROW($A$1:$A$46)),ROW(A18))),"")</f>
        <v/>
      </c>
      <c r="C32" s="7" t="str">
        <f t="array" ref="C32">IFERROR(INDEX(пер,MATCH(рассчет!$A32&amp;рассчет!$B32,Перегородки!$A$3:$A$48&amp;Перегородки!$B$3:$B$48,0),MATCH(рассчет!C$14,Перегородки!$A$2:$E$2,0)),"")</f>
        <v/>
      </c>
      <c r="D32" s="7" t="str">
        <f t="array" ref="D32">IFERROR(INDEX(пер,MATCH(рассчет!$A32&amp;рассчет!$B32,Перегородки!$A$3:$A$48&amp;Перегородки!$B$3:$B$48,0),MATCH(рассчет!D$14,Перегородки!$A$2:$E$2,0)),"")</f>
        <v/>
      </c>
      <c r="E32" s="7" t="str">
        <f t="array" ref="E32">IFERROR(INDEX(пер,MATCH(рассчет!$A32&amp;рассчет!$B32,Перегородки!$A$3:$A$48&amp;Перегородки!$B$3:$B$48,0),MATCH(рассчет!E$14,Перегородки!$A$2:$E$2,0)),"")</f>
        <v/>
      </c>
      <c r="F32" s="7" t="str">
        <f t="array" ref="F32">IFERROR(INDEX(пер,MATCH(рассчет!$A32&amp;рассчет!$B32,Перегородки!$A$3:$A$48&amp;Перегородки!$B$3:$B$48,0),MATCH(рассчет!F$14,Перегородки!$A$2:$E$2,0)),"")</f>
        <v/>
      </c>
    </row>
    <row r="33" spans="1:6">
      <c r="A33" s="7" t="str">
        <f t="shared" si="0"/>
        <v/>
      </c>
      <c r="B33" s="7" t="str">
        <f t="array" ref="B33">IFERROR(INDEX(Перегородки!$B$3:$B$48,SMALL(IF(Перегородки!$A$3:$A$48=рассчет!$A$5,ROW($A$1:$A$46)),ROW(A19))),"")</f>
        <v/>
      </c>
      <c r="C33" s="7" t="str">
        <f t="array" ref="C33">IFERROR(INDEX(пер,MATCH(рассчет!$A33&amp;рассчет!$B33,Перегородки!$A$3:$A$48&amp;Перегородки!$B$3:$B$48,0),MATCH(рассчет!C$14,Перегородки!$A$2:$E$2,0)),"")</f>
        <v/>
      </c>
      <c r="D33" s="7" t="str">
        <f t="array" ref="D33">IFERROR(INDEX(пер,MATCH(рассчет!$A33&amp;рассчет!$B33,Перегородки!$A$3:$A$48&amp;Перегородки!$B$3:$B$48,0),MATCH(рассчет!D$14,Перегородки!$A$2:$E$2,0)),"")</f>
        <v/>
      </c>
      <c r="E33" s="7" t="str">
        <f t="array" ref="E33">IFERROR(INDEX(пер,MATCH(рассчет!$A33&amp;рассчет!$B33,Перегородки!$A$3:$A$48&amp;Перегородки!$B$3:$B$48,0),MATCH(рассчет!E$14,Перегородки!$A$2:$E$2,0)),"")</f>
        <v/>
      </c>
      <c r="F33" s="7" t="str">
        <f t="array" ref="F33">IFERROR(INDEX(пер,MATCH(рассчет!$A33&amp;рассчет!$B33,Перегородки!$A$3:$A$48&amp;Перегородки!$B$3:$B$48,0),MATCH(рассчет!F$14,Перегородки!$A$2:$E$2,0)),"")</f>
        <v/>
      </c>
    </row>
  </sheetData>
  <dataValidations count="1">
    <dataValidation type="list" allowBlank="1" showInputMessage="1" showErrorMessage="1" sqref="A5">
      <formula1>Тип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Перегородки</vt:lpstr>
      <vt:lpstr>рассчет</vt:lpstr>
      <vt:lpstr>пер</vt:lpstr>
      <vt:lpstr>Тип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</dc:creator>
  <cp:lastModifiedBy>rakitin</cp:lastModifiedBy>
  <dcterms:created xsi:type="dcterms:W3CDTF">2014-02-04T08:17:19Z</dcterms:created>
  <dcterms:modified xsi:type="dcterms:W3CDTF">2014-02-04T09:45:21Z</dcterms:modified>
</cp:coreProperties>
</file>