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2720" windowHeight="12405" activeTab="1"/>
  </bookViews>
  <sheets>
    <sheet name="журнал " sheetId="1" r:id="rId1"/>
    <sheet name="накладная" sheetId="5" r:id="rId2"/>
  </sheets>
  <externalReferences>
    <externalReference r:id="rId3"/>
    <externalReference r:id="rId4"/>
  </externalReferences>
  <definedNames>
    <definedName name="b_prop" localSheetId="1">'[1]Формула числа прописью'!$B$4</definedName>
    <definedName name="b_prop">'[2]Формула числа прописью'!$B$4</definedName>
    <definedName name="num" localSheetId="1">накладная!#REF!</definedName>
    <definedName name="num">#REF!</definedName>
    <definedName name="numeral" localSheetId="1">накладная!#REF!</definedName>
    <definedName name="numeral">#REF!</definedName>
    <definedName name="Журнал">'журнал '!$A$2:$O$23</definedName>
  </definedNames>
  <calcPr calcId="145621"/>
</workbook>
</file>

<file path=xl/calcChain.xml><?xml version="1.0" encoding="utf-8"?>
<calcChain xmlns="http://schemas.openxmlformats.org/spreadsheetml/2006/main">
  <c r="H13" i="5" l="1"/>
  <c r="B17" i="5" s="1"/>
  <c r="A14" i="5" l="1"/>
  <c r="G17" i="5"/>
  <c r="C7" i="5"/>
  <c r="F17" i="5"/>
  <c r="H18" i="5"/>
  <c r="M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3" i="1"/>
  <c r="H20" i="5" l="1"/>
  <c r="H19" i="5"/>
  <c r="C24" i="5" s="1"/>
</calcChain>
</file>

<file path=xl/sharedStrings.xml><?xml version="1.0" encoding="utf-8"?>
<sst xmlns="http://schemas.openxmlformats.org/spreadsheetml/2006/main" count="104" uniqueCount="46">
  <si>
    <t>Оплата</t>
  </si>
  <si>
    <t>Дата</t>
  </si>
  <si>
    <t>№ накл</t>
  </si>
  <si>
    <t>киев</t>
  </si>
  <si>
    <t>львов</t>
  </si>
  <si>
    <t>днепр</t>
  </si>
  <si>
    <t>ст15</t>
  </si>
  <si>
    <t>станция</t>
  </si>
  <si>
    <t>ст12</t>
  </si>
  <si>
    <t>ст13</t>
  </si>
  <si>
    <t>5656</t>
  </si>
  <si>
    <t>3232</t>
  </si>
  <si>
    <t>поставщик</t>
  </si>
  <si>
    <t>ТД</t>
  </si>
  <si>
    <t>ТБ</t>
  </si>
  <si>
    <t>УС</t>
  </si>
  <si>
    <t>ГС</t>
  </si>
  <si>
    <t>ТН</t>
  </si>
  <si>
    <t>кол-во</t>
  </si>
  <si>
    <t>Товар</t>
  </si>
  <si>
    <t>№</t>
  </si>
  <si>
    <t>тел.</t>
  </si>
  <si>
    <t xml:space="preserve">ПДВ:     </t>
  </si>
  <si>
    <t>ххххххххххххххххххххххххххххххх</t>
  </si>
  <si>
    <t>хххххххххххххххххххххххххххххххххххххх</t>
  </si>
  <si>
    <t>хххххххххххххххххххххххххххххх</t>
  </si>
  <si>
    <t>Плательщик</t>
  </si>
  <si>
    <t>тот же</t>
  </si>
  <si>
    <t>Получатель</t>
  </si>
  <si>
    <t>Заказ</t>
  </si>
  <si>
    <t>Договор №</t>
  </si>
  <si>
    <t xml:space="preserve">Условие </t>
  </si>
  <si>
    <t>ПП"ПП"</t>
  </si>
  <si>
    <t>Поставщик</t>
  </si>
  <si>
    <t>получатель</t>
  </si>
  <si>
    <t>Расходная накладная №</t>
  </si>
  <si>
    <t>Кол-во</t>
  </si>
  <si>
    <t>Ед</t>
  </si>
  <si>
    <t>Цена без НДС</t>
  </si>
  <si>
    <t>Сумма без НДС</t>
  </si>
  <si>
    <t xml:space="preserve">Всего без НДС: </t>
  </si>
  <si>
    <t xml:space="preserve">НДС: </t>
  </si>
  <si>
    <t xml:space="preserve">Всего с НДС: </t>
  </si>
  <si>
    <t>Всего на сумму:</t>
  </si>
  <si>
    <t>Сумма с НДС</t>
  </si>
  <si>
    <t>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</si>
</sst>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"/>
  </numFmts>
  <fonts count="1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2"/>
      <color rgb="FFFF0000"/>
      <name val="Arial Cyr"/>
      <charset val="204"/>
    </font>
    <font>
      <sz val="11"/>
      <color rgb="FFFF0000"/>
      <name val="Arial Cyr"/>
      <charset val="204"/>
    </font>
    <font>
      <b/>
      <sz val="12"/>
      <color rgb="FFFF0000"/>
      <name val="Arial Cyr"/>
      <charset val="204"/>
    </font>
    <font>
      <b/>
      <sz val="10"/>
      <color rgb="FFFF0000"/>
      <name val="Arial"/>
      <family val="2"/>
    </font>
    <font>
      <sz val="12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49" fontId="0" fillId="0" borderId="0" xfId="0" applyNumberFormat="1"/>
    <xf numFmtId="4" fontId="5" fillId="0" borderId="3" xfId="2" applyNumberFormat="1" applyFont="1" applyFill="1" applyBorder="1" applyAlignment="1">
      <alignment horizontal="right"/>
    </xf>
    <xf numFmtId="164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right"/>
    </xf>
    <xf numFmtId="1" fontId="5" fillId="0" borderId="3" xfId="0" applyNumberFormat="1" applyFont="1" applyFill="1" applyBorder="1" applyAlignment="1"/>
    <xf numFmtId="49" fontId="5" fillId="0" borderId="3" xfId="3" applyNumberFormat="1" applyFont="1" applyFill="1" applyBorder="1" applyAlignment="1">
      <alignment horizontal="center"/>
    </xf>
    <xf numFmtId="2" fontId="5" fillId="0" borderId="3" xfId="3" applyNumberFormat="1" applyFont="1" applyFill="1" applyBorder="1" applyAlignment="1"/>
    <xf numFmtId="1" fontId="5" fillId="0" borderId="3" xfId="4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/>
    <xf numFmtId="1" fontId="5" fillId="0" borderId="3" xfId="0" applyNumberFormat="1" applyFont="1" applyFill="1" applyBorder="1"/>
    <xf numFmtId="0" fontId="5" fillId="0" borderId="3" xfId="0" applyFont="1" applyFill="1" applyBorder="1"/>
    <xf numFmtId="49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/>
    <xf numFmtId="1" fontId="5" fillId="0" borderId="3" xfId="0" applyNumberFormat="1" applyFont="1" applyFill="1" applyBorder="1" applyAlignment="1">
      <alignment horizontal="center"/>
    </xf>
    <xf numFmtId="1" fontId="5" fillId="0" borderId="3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/>
    </xf>
    <xf numFmtId="0" fontId="7" fillId="0" borderId="0" xfId="5" applyFont="1"/>
    <xf numFmtId="2" fontId="7" fillId="0" borderId="0" xfId="5" applyNumberFormat="1" applyFont="1"/>
    <xf numFmtId="0" fontId="7" fillId="0" borderId="0" xfId="5" applyFont="1" applyAlignment="1"/>
    <xf numFmtId="2" fontId="7" fillId="0" borderId="0" xfId="5" applyNumberFormat="1" applyFont="1" applyAlignment="1"/>
    <xf numFmtId="0" fontId="8" fillId="0" borderId="0" xfId="5" applyFont="1" applyAlignment="1"/>
    <xf numFmtId="0" fontId="6" fillId="0" borderId="6" xfId="5" applyFont="1" applyBorder="1" applyAlignment="1">
      <alignment horizontal="centerContinuous"/>
    </xf>
    <xf numFmtId="2" fontId="6" fillId="0" borderId="6" xfId="5" applyNumberFormat="1" applyFont="1" applyBorder="1" applyAlignment="1">
      <alignment horizontal="centerContinuous" wrapText="1"/>
    </xf>
    <xf numFmtId="2" fontId="6" fillId="0" borderId="0" xfId="5" applyNumberFormat="1" applyFont="1" applyAlignment="1"/>
    <xf numFmtId="0" fontId="6" fillId="0" borderId="0" xfId="5" applyFont="1" applyAlignment="1"/>
    <xf numFmtId="0" fontId="6" fillId="0" borderId="6" xfId="5" applyFont="1" applyBorder="1" applyAlignment="1">
      <alignment horizontal="centerContinuous" vertical="top" wrapText="1"/>
    </xf>
    <xf numFmtId="2" fontId="6" fillId="0" borderId="0" xfId="5" applyNumberFormat="1" applyFont="1" applyAlignment="1">
      <alignment horizontal="right" vertical="top"/>
    </xf>
    <xf numFmtId="0" fontId="9" fillId="0" borderId="0" xfId="5" applyFont="1" applyAlignment="1"/>
    <xf numFmtId="2" fontId="9" fillId="0" borderId="4" xfId="5" applyNumberFormat="1" applyFont="1" applyBorder="1" applyAlignment="1">
      <alignment horizontal="right"/>
    </xf>
    <xf numFmtId="2" fontId="9" fillId="0" borderId="0" xfId="5" applyNumberFormat="1" applyFont="1" applyBorder="1" applyAlignment="1">
      <alignment horizontal="right"/>
    </xf>
    <xf numFmtId="2" fontId="9" fillId="0" borderId="7" xfId="5" applyNumberFormat="1" applyFont="1" applyBorder="1" applyAlignment="1">
      <alignment horizontal="right"/>
    </xf>
    <xf numFmtId="0" fontId="7" fillId="0" borderId="0" xfId="5" applyFont="1" applyFill="1"/>
    <xf numFmtId="2" fontId="7" fillId="0" borderId="4" xfId="5" applyNumberFormat="1" applyFont="1" applyBorder="1" applyAlignment="1">
      <alignment horizontal="right" vertical="top"/>
    </xf>
    <xf numFmtId="0" fontId="7" fillId="0" borderId="4" xfId="5" applyFont="1" applyBorder="1" applyAlignment="1">
      <alignment horizontal="center" vertical="top"/>
    </xf>
    <xf numFmtId="1" fontId="7" fillId="0" borderId="4" xfId="5" applyNumberFormat="1" applyFont="1" applyBorder="1" applyAlignment="1">
      <alignment horizontal="right" vertical="top"/>
    </xf>
    <xf numFmtId="0" fontId="9" fillId="0" borderId="4" xfId="5" applyFont="1" applyFill="1" applyBorder="1" applyAlignment="1">
      <alignment horizontal="center" vertical="center"/>
    </xf>
    <xf numFmtId="2" fontId="9" fillId="0" borderId="4" xfId="5" applyNumberFormat="1" applyFont="1" applyFill="1" applyBorder="1" applyAlignment="1">
      <alignment horizontal="center" vertical="center"/>
    </xf>
    <xf numFmtId="0" fontId="9" fillId="0" borderId="4" xfId="5" applyFont="1" applyFill="1" applyBorder="1" applyAlignment="1">
      <alignment horizontal="centerContinuous"/>
    </xf>
    <xf numFmtId="0" fontId="10" fillId="0" borderId="0" xfId="5" applyFont="1"/>
    <xf numFmtId="0" fontId="10" fillId="0" borderId="0" xfId="5" applyFont="1" applyAlignment="1">
      <alignment horizontal="centerContinuous"/>
    </xf>
    <xf numFmtId="2" fontId="10" fillId="0" borderId="0" xfId="5" applyNumberFormat="1" applyFont="1" applyAlignment="1">
      <alignment horizontal="centerContinuous"/>
    </xf>
    <xf numFmtId="0" fontId="7" fillId="0" borderId="0" xfId="5" applyFont="1" applyAlignment="1">
      <alignment horizontal="right"/>
    </xf>
    <xf numFmtId="0" fontId="15" fillId="0" borderId="0" xfId="5" applyFont="1" applyAlignment="1">
      <alignment horizontal="centerContinuous"/>
    </xf>
    <xf numFmtId="2" fontId="14" fillId="0" borderId="4" xfId="5" applyNumberFormat="1" applyFont="1" applyBorder="1" applyAlignment="1">
      <alignment horizontal="right" vertical="top"/>
    </xf>
    <xf numFmtId="164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right" vertical="center" wrapText="1"/>
    </xf>
    <xf numFmtId="1" fontId="16" fillId="0" borderId="1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2" fillId="0" borderId="0" xfId="5" applyFont="1" applyAlignment="1">
      <alignment horizontal="left" vertical="top"/>
    </xf>
    <xf numFmtId="0" fontId="7" fillId="0" borderId="0" xfId="5" applyFont="1" applyAlignment="1">
      <alignment horizontal="left" vertical="top" wrapText="1"/>
    </xf>
    <xf numFmtId="0" fontId="7" fillId="0" borderId="0" xfId="5" applyFont="1" applyAlignment="1">
      <alignment horizontal="left" wrapText="1"/>
    </xf>
    <xf numFmtId="0" fontId="6" fillId="0" borderId="0" xfId="5" applyFont="1" applyAlignment="1">
      <alignment horizontal="center" vertical="top"/>
    </xf>
    <xf numFmtId="0" fontId="6" fillId="0" borderId="0" xfId="5" applyFont="1" applyAlignment="1">
      <alignment horizontal="left"/>
    </xf>
    <xf numFmtId="0" fontId="11" fillId="0" borderId="0" xfId="5" applyFont="1" applyAlignment="1">
      <alignment horizontal="right"/>
    </xf>
    <xf numFmtId="0" fontId="14" fillId="0" borderId="0" xfId="5" applyFont="1" applyAlignment="1">
      <alignment horizontal="left" vertical="top" wrapText="1"/>
    </xf>
    <xf numFmtId="0" fontId="12" fillId="0" borderId="0" xfId="5" applyFont="1" applyAlignment="1">
      <alignment horizontal="left"/>
    </xf>
    <xf numFmtId="0" fontId="14" fillId="0" borderId="4" xfId="5" applyFont="1" applyBorder="1" applyAlignment="1">
      <alignment horizontal="left" vertical="top" wrapText="1"/>
    </xf>
    <xf numFmtId="0" fontId="7" fillId="0" borderId="0" xfId="5" applyFont="1" applyAlignment="1">
      <alignment horizontal="center"/>
    </xf>
    <xf numFmtId="0" fontId="13" fillId="0" borderId="0" xfId="5" applyNumberFormat="1" applyFont="1" applyAlignment="1">
      <alignment horizontal="left"/>
    </xf>
    <xf numFmtId="0" fontId="17" fillId="2" borderId="0" xfId="5" applyFont="1" applyFill="1" applyAlignment="1">
      <alignment horizontal="centerContinuous"/>
    </xf>
  </cellXfs>
  <cellStyles count="13">
    <cellStyle name="Обычный" xfId="0" builtinId="0"/>
    <cellStyle name="Обычный 12" xfId="2"/>
    <cellStyle name="Обычный 13" xfId="6"/>
    <cellStyle name="Обычный 13 2" xfId="7"/>
    <cellStyle name="Обычный 15" xfId="4"/>
    <cellStyle name="Обычный 15 2" xfId="8"/>
    <cellStyle name="Обычный 16" xfId="3"/>
    <cellStyle name="Обычный 17" xfId="9"/>
    <cellStyle name="Обычный 17 2" xfId="10"/>
    <cellStyle name="Обычный 2" xfId="5"/>
    <cellStyle name="Обычный 4" xfId="11"/>
    <cellStyle name="Обычный 40" xfId="12"/>
    <cellStyle name="Обычный_Розхід шабло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1;&#1030;&#1044;&#1045;&#1056;\&#1053;&#1072;&#1082;&#1083;&#1072;&#1076;&#1085;&#1110;\&#1053;&#1072;&#1082;&#1083;&#1072;&#1076;&#1085;&#1110;%202013\&#1042;&#1110;&#1076;&#1087;&#1088;&#1072;&#1074;&#1083;&#1077;&#1085;&#1086;\&#1085;&#1072;&#1082;&#1083;.8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1;&#1030;&#1044;&#1045;&#1056;\&#1053;&#1072;&#1082;&#1083;&#1072;&#1076;&#1085;&#1110;\07.11\&#1085;&#1072;&#1082;&#1083;.%2097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ормула числа прописью"/>
    </sheetNames>
    <sheetDataSet>
      <sheetData sheetId="0"/>
      <sheetData sheetId="1">
        <row r="4">
          <cell r="B4" t="str">
            <v xml:space="preserve">Двадцять вісім тисяч п'ятсот п'ятдесят чотири гривні 24 копiйки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ормула числа прописью"/>
    </sheetNames>
    <sheetDataSet>
      <sheetData sheetId="0"/>
      <sheetData sheetId="1">
        <row r="4">
          <cell r="B4" t="str">
            <v xml:space="preserve">Сорок п'ять тисяч чотириста сімдесят гривень 04 копiйки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F2" sqref="F2"/>
    </sheetView>
  </sheetViews>
  <sheetFormatPr defaultRowHeight="15" x14ac:dyDescent="0.25"/>
  <cols>
    <col min="3" max="3" width="11.42578125" customWidth="1"/>
    <col min="4" max="4" width="12" customWidth="1"/>
    <col min="5" max="5" width="8.5703125" bestFit="1" customWidth="1"/>
    <col min="6" max="6" width="8" bestFit="1" customWidth="1"/>
    <col min="7" max="7" width="9.140625" style="8"/>
    <col min="10" max="10" width="10.140625" bestFit="1" customWidth="1"/>
    <col min="13" max="13" width="10.140625" bestFit="1" customWidth="1"/>
  </cols>
  <sheetData>
    <row r="1" spans="1:15" ht="26.25" thickBot="1" x14ac:dyDescent="0.3">
      <c r="A1" s="1" t="s">
        <v>0</v>
      </c>
      <c r="B1" s="56" t="s">
        <v>1</v>
      </c>
      <c r="C1" s="2" t="s">
        <v>12</v>
      </c>
      <c r="D1" s="57" t="s">
        <v>34</v>
      </c>
      <c r="E1" s="57" t="s">
        <v>7</v>
      </c>
      <c r="F1" s="58" t="s">
        <v>2</v>
      </c>
      <c r="G1" s="59" t="s">
        <v>45</v>
      </c>
      <c r="H1" s="60" t="s">
        <v>18</v>
      </c>
      <c r="I1" s="3"/>
      <c r="J1" s="4"/>
      <c r="K1" s="5"/>
      <c r="L1" s="61" t="s">
        <v>38</v>
      </c>
      <c r="M1" s="1" t="s">
        <v>44</v>
      </c>
      <c r="N1" s="6"/>
      <c r="O1" s="7"/>
    </row>
    <row r="2" spans="1:15" x14ac:dyDescent="0.25">
      <c r="A2" s="9"/>
      <c r="B2" s="10">
        <v>41293</v>
      </c>
      <c r="C2" s="11" t="s">
        <v>14</v>
      </c>
      <c r="D2" s="12" t="s">
        <v>3</v>
      </c>
      <c r="E2" s="12" t="s">
        <v>9</v>
      </c>
      <c r="F2" s="13">
        <v>1</v>
      </c>
      <c r="G2" s="14">
        <v>7878</v>
      </c>
      <c r="H2" s="15">
        <v>1659</v>
      </c>
      <c r="I2" s="16"/>
      <c r="J2" s="17"/>
      <c r="K2" s="18"/>
      <c r="L2" s="19">
        <v>115.95</v>
      </c>
      <c r="M2" s="20">
        <f>L2*H2*1.2</f>
        <v>230833.26</v>
      </c>
      <c r="N2" s="21"/>
      <c r="O2" s="22"/>
    </row>
    <row r="3" spans="1:15" x14ac:dyDescent="0.25">
      <c r="A3" s="9"/>
      <c r="B3" s="10">
        <v>41299</v>
      </c>
      <c r="C3" s="11" t="s">
        <v>14</v>
      </c>
      <c r="D3" s="12" t="s">
        <v>4</v>
      </c>
      <c r="E3" s="12" t="s">
        <v>6</v>
      </c>
      <c r="F3" s="13">
        <v>2</v>
      </c>
      <c r="G3" s="14">
        <v>7878</v>
      </c>
      <c r="H3" s="15">
        <v>485</v>
      </c>
      <c r="I3" s="16"/>
      <c r="J3" s="17"/>
      <c r="K3" s="18"/>
      <c r="L3" s="19">
        <v>115.95</v>
      </c>
      <c r="M3" s="20">
        <f>L3*H3*1.2</f>
        <v>67482.899999999994</v>
      </c>
      <c r="O3" s="22"/>
    </row>
    <row r="4" spans="1:15" x14ac:dyDescent="0.25">
      <c r="A4" s="9"/>
      <c r="B4" s="10">
        <v>41299</v>
      </c>
      <c r="C4" s="11" t="s">
        <v>13</v>
      </c>
      <c r="D4" s="12" t="s">
        <v>3</v>
      </c>
      <c r="E4" s="12" t="s">
        <v>9</v>
      </c>
      <c r="F4" s="13">
        <v>3</v>
      </c>
      <c r="G4" s="23">
        <v>7878</v>
      </c>
      <c r="H4" s="24">
        <v>823.2</v>
      </c>
      <c r="I4" s="25"/>
      <c r="J4" s="17"/>
      <c r="K4" s="18"/>
      <c r="L4" s="19">
        <v>115.95</v>
      </c>
      <c r="M4" s="20">
        <f t="shared" ref="M4:M23" si="0">L4*H4*1.2</f>
        <v>114540.04800000001</v>
      </c>
      <c r="N4" s="26"/>
      <c r="O4" s="22"/>
    </row>
    <row r="5" spans="1:15" x14ac:dyDescent="0.25">
      <c r="A5" s="9"/>
      <c r="B5" s="10">
        <v>41299</v>
      </c>
      <c r="C5" s="11" t="s">
        <v>13</v>
      </c>
      <c r="D5" s="12" t="s">
        <v>3</v>
      </c>
      <c r="E5" s="12" t="s">
        <v>9</v>
      </c>
      <c r="F5" s="13">
        <v>3</v>
      </c>
      <c r="G5" s="23">
        <v>7878</v>
      </c>
      <c r="H5" s="24">
        <v>820.3</v>
      </c>
      <c r="I5" s="25"/>
      <c r="J5" s="17"/>
      <c r="K5" s="18"/>
      <c r="L5" s="19">
        <v>115.95</v>
      </c>
      <c r="M5" s="20">
        <f t="shared" si="0"/>
        <v>114136.542</v>
      </c>
      <c r="N5" s="26"/>
      <c r="O5" s="22"/>
    </row>
    <row r="6" spans="1:15" x14ac:dyDescent="0.25">
      <c r="A6" s="9"/>
      <c r="B6" s="10">
        <v>41305</v>
      </c>
      <c r="C6" s="11" t="s">
        <v>14</v>
      </c>
      <c r="D6" s="12" t="s">
        <v>4</v>
      </c>
      <c r="E6" s="12" t="s">
        <v>6</v>
      </c>
      <c r="F6" s="13">
        <v>4</v>
      </c>
      <c r="G6" s="14">
        <v>7878</v>
      </c>
      <c r="H6" s="15">
        <v>484</v>
      </c>
      <c r="I6" s="16"/>
      <c r="J6" s="17"/>
      <c r="K6" s="18"/>
      <c r="L6" s="19">
        <v>115.95</v>
      </c>
      <c r="M6" s="20">
        <f t="shared" si="0"/>
        <v>67343.759999999995</v>
      </c>
      <c r="N6" s="21"/>
      <c r="O6" s="22"/>
    </row>
    <row r="7" spans="1:15" x14ac:dyDescent="0.25">
      <c r="A7" s="9"/>
      <c r="B7" s="10">
        <v>41305</v>
      </c>
      <c r="C7" s="11" t="s">
        <v>13</v>
      </c>
      <c r="D7" s="12" t="s">
        <v>3</v>
      </c>
      <c r="E7" s="12" t="s">
        <v>9</v>
      </c>
      <c r="F7" s="13">
        <v>5</v>
      </c>
      <c r="G7" s="23">
        <v>7878</v>
      </c>
      <c r="H7" s="24">
        <v>546.20000000000005</v>
      </c>
      <c r="I7" s="25"/>
      <c r="J7" s="17"/>
      <c r="K7" s="18"/>
      <c r="L7" s="19">
        <v>115.95</v>
      </c>
      <c r="M7" s="20">
        <f t="shared" si="0"/>
        <v>75998.268000000011</v>
      </c>
      <c r="N7" s="26"/>
      <c r="O7" s="22"/>
    </row>
    <row r="8" spans="1:15" x14ac:dyDescent="0.25">
      <c r="A8" s="9"/>
      <c r="B8" s="10">
        <v>41305</v>
      </c>
      <c r="C8" s="11" t="s">
        <v>13</v>
      </c>
      <c r="D8" s="12" t="s">
        <v>4</v>
      </c>
      <c r="E8" s="12" t="s">
        <v>6</v>
      </c>
      <c r="F8" s="13">
        <v>6</v>
      </c>
      <c r="G8" s="23">
        <v>7878</v>
      </c>
      <c r="H8" s="24">
        <v>477.1</v>
      </c>
      <c r="I8" s="25"/>
      <c r="J8" s="17"/>
      <c r="K8" s="18"/>
      <c r="L8" s="19">
        <v>115.95</v>
      </c>
      <c r="M8" s="20">
        <f t="shared" si="0"/>
        <v>66383.694000000003</v>
      </c>
      <c r="N8" s="26"/>
      <c r="O8" s="22"/>
    </row>
    <row r="9" spans="1:15" x14ac:dyDescent="0.25">
      <c r="A9" s="9"/>
      <c r="B9" s="10">
        <v>41306</v>
      </c>
      <c r="C9" s="27" t="s">
        <v>15</v>
      </c>
      <c r="D9" s="12" t="s">
        <v>3</v>
      </c>
      <c r="E9" s="12" t="s">
        <v>9</v>
      </c>
      <c r="F9" s="13">
        <v>7</v>
      </c>
      <c r="G9" s="14">
        <v>7878</v>
      </c>
      <c r="H9" s="15">
        <v>555.79999999999995</v>
      </c>
      <c r="I9" s="16"/>
      <c r="J9" s="17"/>
      <c r="K9" s="18"/>
      <c r="L9" s="19">
        <v>115.95</v>
      </c>
      <c r="M9" s="20">
        <f t="shared" si="0"/>
        <v>77334.011999999988</v>
      </c>
      <c r="N9" s="21"/>
      <c r="O9" s="22"/>
    </row>
    <row r="10" spans="1:15" x14ac:dyDescent="0.25">
      <c r="A10" s="9"/>
      <c r="B10" s="10">
        <v>41306</v>
      </c>
      <c r="C10" s="27" t="s">
        <v>15</v>
      </c>
      <c r="D10" s="12" t="s">
        <v>4</v>
      </c>
      <c r="E10" s="12" t="s">
        <v>6</v>
      </c>
      <c r="F10" s="13">
        <v>8</v>
      </c>
      <c r="G10" s="14">
        <v>7878</v>
      </c>
      <c r="H10" s="15">
        <v>345.3</v>
      </c>
      <c r="I10" s="16"/>
      <c r="J10" s="17"/>
      <c r="K10" s="18"/>
      <c r="L10" s="19">
        <v>115.95</v>
      </c>
      <c r="M10" s="20">
        <f t="shared" si="0"/>
        <v>48045.042000000001</v>
      </c>
      <c r="N10" s="21"/>
      <c r="O10" s="22"/>
    </row>
    <row r="11" spans="1:15" x14ac:dyDescent="0.25">
      <c r="A11" s="9"/>
      <c r="B11" s="10">
        <v>41309</v>
      </c>
      <c r="C11" s="27" t="s">
        <v>15</v>
      </c>
      <c r="D11" s="12" t="s">
        <v>4</v>
      </c>
      <c r="E11" s="12" t="s">
        <v>6</v>
      </c>
      <c r="F11" s="13">
        <v>9</v>
      </c>
      <c r="G11" s="14">
        <v>7878</v>
      </c>
      <c r="H11" s="15">
        <v>139.69999999999999</v>
      </c>
      <c r="I11" s="16"/>
      <c r="J11" s="17"/>
      <c r="K11" s="18"/>
      <c r="L11" s="19">
        <v>115.95</v>
      </c>
      <c r="M11" s="20">
        <f t="shared" si="0"/>
        <v>19437.857999999997</v>
      </c>
      <c r="N11" s="21"/>
      <c r="O11" s="22"/>
    </row>
    <row r="12" spans="1:15" x14ac:dyDescent="0.25">
      <c r="A12" s="9"/>
      <c r="B12" s="10">
        <v>41313</v>
      </c>
      <c r="C12" s="27" t="s">
        <v>14</v>
      </c>
      <c r="D12" s="12" t="s">
        <v>4</v>
      </c>
      <c r="E12" s="12" t="s">
        <v>6</v>
      </c>
      <c r="F12" s="13">
        <v>10</v>
      </c>
      <c r="G12" s="14">
        <v>7878</v>
      </c>
      <c r="H12" s="15">
        <v>485</v>
      </c>
      <c r="I12" s="16"/>
      <c r="J12" s="17"/>
      <c r="K12" s="18"/>
      <c r="L12" s="19">
        <v>115.95</v>
      </c>
      <c r="M12" s="20">
        <f t="shared" si="0"/>
        <v>67482.899999999994</v>
      </c>
      <c r="N12" s="21"/>
      <c r="O12" s="22"/>
    </row>
    <row r="13" spans="1:15" x14ac:dyDescent="0.25">
      <c r="A13" s="9"/>
      <c r="B13" s="10">
        <v>41314</v>
      </c>
      <c r="C13" s="27" t="s">
        <v>14</v>
      </c>
      <c r="D13" s="12" t="s">
        <v>3</v>
      </c>
      <c r="E13" s="12" t="s">
        <v>9</v>
      </c>
      <c r="F13" s="13">
        <v>11</v>
      </c>
      <c r="G13" s="14">
        <v>7878</v>
      </c>
      <c r="H13" s="15">
        <v>552</v>
      </c>
      <c r="I13" s="16"/>
      <c r="J13" s="17"/>
      <c r="K13" s="18"/>
      <c r="L13" s="19">
        <v>115.95</v>
      </c>
      <c r="M13" s="20">
        <f t="shared" si="0"/>
        <v>76805.279999999999</v>
      </c>
      <c r="N13" s="21"/>
      <c r="O13" s="22"/>
    </row>
    <row r="14" spans="1:15" x14ac:dyDescent="0.25">
      <c r="A14" s="9"/>
      <c r="B14" s="10">
        <v>41316</v>
      </c>
      <c r="C14" s="27" t="s">
        <v>14</v>
      </c>
      <c r="D14" s="12" t="s">
        <v>4</v>
      </c>
      <c r="E14" s="12" t="s">
        <v>6</v>
      </c>
      <c r="F14" s="13">
        <v>12</v>
      </c>
      <c r="G14" s="14">
        <v>7878</v>
      </c>
      <c r="H14" s="15">
        <v>486</v>
      </c>
      <c r="I14" s="16"/>
      <c r="J14" s="17"/>
      <c r="K14" s="18"/>
      <c r="L14" s="19">
        <v>115.95</v>
      </c>
      <c r="M14" s="20">
        <f t="shared" si="0"/>
        <v>67622.040000000008</v>
      </c>
      <c r="N14" s="21"/>
      <c r="O14" s="22"/>
    </row>
    <row r="15" spans="1:15" x14ac:dyDescent="0.25">
      <c r="A15" s="9"/>
      <c r="B15" s="10">
        <v>41320</v>
      </c>
      <c r="C15" s="27" t="s">
        <v>14</v>
      </c>
      <c r="D15" s="12" t="s">
        <v>3</v>
      </c>
      <c r="E15" s="12" t="s">
        <v>9</v>
      </c>
      <c r="F15" s="13">
        <v>13</v>
      </c>
      <c r="G15" s="14">
        <v>7878</v>
      </c>
      <c r="H15" s="15">
        <v>556</v>
      </c>
      <c r="I15" s="16"/>
      <c r="J15" s="17"/>
      <c r="K15" s="18"/>
      <c r="L15" s="19">
        <v>115.95</v>
      </c>
      <c r="M15" s="20">
        <f t="shared" si="0"/>
        <v>77361.84</v>
      </c>
      <c r="N15" s="21"/>
      <c r="O15" s="22"/>
    </row>
    <row r="16" spans="1:15" x14ac:dyDescent="0.25">
      <c r="A16" s="9"/>
      <c r="B16" s="10">
        <v>41320</v>
      </c>
      <c r="C16" s="27" t="s">
        <v>16</v>
      </c>
      <c r="D16" s="12" t="s">
        <v>4</v>
      </c>
      <c r="E16" s="12" t="s">
        <v>6</v>
      </c>
      <c r="F16" s="13">
        <v>14</v>
      </c>
      <c r="G16" s="14">
        <v>7878</v>
      </c>
      <c r="H16" s="15">
        <v>276</v>
      </c>
      <c r="I16" s="16"/>
      <c r="J16" s="17"/>
      <c r="K16" s="18"/>
      <c r="L16" s="19">
        <v>115.95</v>
      </c>
      <c r="M16" s="20">
        <f t="shared" si="0"/>
        <v>38402.639999999999</v>
      </c>
      <c r="N16" s="21"/>
      <c r="O16" s="22"/>
    </row>
    <row r="17" spans="1:15" x14ac:dyDescent="0.25">
      <c r="A17" s="9"/>
      <c r="B17" s="10">
        <v>41321</v>
      </c>
      <c r="C17" s="27" t="s">
        <v>14</v>
      </c>
      <c r="D17" s="12" t="s">
        <v>3</v>
      </c>
      <c r="E17" s="12" t="s">
        <v>9</v>
      </c>
      <c r="F17" s="13">
        <v>15</v>
      </c>
      <c r="G17" s="14" t="s">
        <v>11</v>
      </c>
      <c r="H17" s="15">
        <v>278</v>
      </c>
      <c r="I17" s="16"/>
      <c r="J17" s="17"/>
      <c r="K17" s="18"/>
      <c r="L17" s="19">
        <v>115.95</v>
      </c>
      <c r="M17" s="20">
        <f t="shared" si="0"/>
        <v>38680.92</v>
      </c>
      <c r="N17" s="21"/>
      <c r="O17" s="22"/>
    </row>
    <row r="18" spans="1:15" x14ac:dyDescent="0.25">
      <c r="A18" s="9"/>
      <c r="B18" s="10">
        <v>41321</v>
      </c>
      <c r="C18" s="27" t="s">
        <v>14</v>
      </c>
      <c r="D18" s="12" t="s">
        <v>4</v>
      </c>
      <c r="E18" s="12" t="s">
        <v>6</v>
      </c>
      <c r="F18" s="13">
        <v>16</v>
      </c>
      <c r="G18" s="14">
        <v>7878</v>
      </c>
      <c r="H18" s="15">
        <v>485</v>
      </c>
      <c r="I18" s="16"/>
      <c r="J18" s="17"/>
      <c r="K18" s="18"/>
      <c r="L18" s="19">
        <v>115.95</v>
      </c>
      <c r="M18" s="20">
        <f t="shared" si="0"/>
        <v>67482.899999999994</v>
      </c>
      <c r="N18" s="21"/>
      <c r="O18" s="22"/>
    </row>
    <row r="19" spans="1:15" x14ac:dyDescent="0.25">
      <c r="A19" s="9"/>
      <c r="B19" s="10">
        <v>41323</v>
      </c>
      <c r="C19" s="27" t="s">
        <v>16</v>
      </c>
      <c r="D19" s="12" t="s">
        <v>4</v>
      </c>
      <c r="E19" s="12" t="s">
        <v>6</v>
      </c>
      <c r="F19" s="13">
        <v>17</v>
      </c>
      <c r="G19" s="14">
        <v>7878</v>
      </c>
      <c r="H19" s="15">
        <v>415</v>
      </c>
      <c r="I19" s="16"/>
      <c r="J19" s="17"/>
      <c r="K19" s="18"/>
      <c r="L19" s="19">
        <v>115.95</v>
      </c>
      <c r="M19" s="20">
        <f t="shared" si="0"/>
        <v>57743.1</v>
      </c>
      <c r="N19" s="21"/>
      <c r="O19" s="22"/>
    </row>
    <row r="20" spans="1:15" x14ac:dyDescent="0.25">
      <c r="A20" s="9"/>
      <c r="B20" s="10">
        <v>41323</v>
      </c>
      <c r="C20" s="27" t="s">
        <v>16</v>
      </c>
      <c r="D20" s="12" t="s">
        <v>4</v>
      </c>
      <c r="E20" s="12" t="s">
        <v>6</v>
      </c>
      <c r="F20" s="13">
        <v>18</v>
      </c>
      <c r="G20" s="14">
        <v>7878</v>
      </c>
      <c r="H20" s="15">
        <v>277</v>
      </c>
      <c r="I20" s="16"/>
      <c r="J20" s="17"/>
      <c r="K20" s="18"/>
      <c r="L20" s="19">
        <v>115.95</v>
      </c>
      <c r="M20" s="20">
        <f t="shared" si="0"/>
        <v>38541.78</v>
      </c>
      <c r="N20" s="21"/>
      <c r="O20" s="22"/>
    </row>
    <row r="21" spans="1:15" x14ac:dyDescent="0.25">
      <c r="A21" s="9"/>
      <c r="B21" s="10">
        <v>41338</v>
      </c>
      <c r="C21" s="11" t="s">
        <v>17</v>
      </c>
      <c r="D21" s="12" t="s">
        <v>5</v>
      </c>
      <c r="E21" s="12" t="s">
        <v>8</v>
      </c>
      <c r="F21" s="13">
        <v>19</v>
      </c>
      <c r="G21" s="14" t="s">
        <v>10</v>
      </c>
      <c r="H21" s="15">
        <v>345</v>
      </c>
      <c r="I21" s="16"/>
      <c r="J21" s="17"/>
      <c r="K21" s="18"/>
      <c r="L21" s="19">
        <v>62.5</v>
      </c>
      <c r="M21" s="20">
        <f t="shared" si="0"/>
        <v>25875</v>
      </c>
      <c r="N21" s="21"/>
      <c r="O21" s="22"/>
    </row>
    <row r="22" spans="1:15" x14ac:dyDescent="0.25">
      <c r="A22" s="9"/>
      <c r="B22" s="10">
        <v>41340</v>
      </c>
      <c r="C22" s="11" t="s">
        <v>14</v>
      </c>
      <c r="D22" s="12" t="s">
        <v>3</v>
      </c>
      <c r="E22" s="12" t="s">
        <v>9</v>
      </c>
      <c r="F22" s="13">
        <v>20</v>
      </c>
      <c r="G22" s="14">
        <v>7878</v>
      </c>
      <c r="H22" s="15">
        <v>554</v>
      </c>
      <c r="I22" s="16"/>
      <c r="J22" s="17"/>
      <c r="K22" s="18"/>
      <c r="L22" s="19">
        <v>115.95</v>
      </c>
      <c r="M22" s="20">
        <f t="shared" si="0"/>
        <v>77083.56</v>
      </c>
      <c r="N22" s="21"/>
      <c r="O22" s="22"/>
    </row>
    <row r="23" spans="1:15" x14ac:dyDescent="0.25">
      <c r="A23" s="9"/>
      <c r="B23" s="10">
        <v>41340</v>
      </c>
      <c r="C23" s="11" t="s">
        <v>14</v>
      </c>
      <c r="D23" s="12" t="s">
        <v>4</v>
      </c>
      <c r="E23" s="12" t="s">
        <v>6</v>
      </c>
      <c r="F23" s="13">
        <v>21</v>
      </c>
      <c r="G23" s="14">
        <v>7878</v>
      </c>
      <c r="H23" s="15">
        <v>483</v>
      </c>
      <c r="I23" s="16"/>
      <c r="J23" s="17"/>
      <c r="K23" s="18"/>
      <c r="L23" s="19">
        <v>115.95</v>
      </c>
      <c r="M23" s="20">
        <f t="shared" si="0"/>
        <v>67204.62</v>
      </c>
      <c r="N23" s="21"/>
      <c r="O23" s="22"/>
    </row>
  </sheetData>
  <pageMargins left="0.7" right="0.7" top="0.75" bottom="0.75" header="0.3" footer="0.3"/>
  <pageSetup paperSize="9" orientation="portrait" verticalDpi="0" r:id="rId1"/>
  <ignoredErrors>
    <ignoredError sqref="G17 G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G13" sqref="G13"/>
    </sheetView>
  </sheetViews>
  <sheetFormatPr defaultRowHeight="15.75" customHeight="1" x14ac:dyDescent="0.2"/>
  <cols>
    <col min="1" max="1" width="3.85546875" style="28" customWidth="1"/>
    <col min="2" max="2" width="13.28515625" style="28" customWidth="1"/>
    <col min="3" max="4" width="11.85546875" style="28" customWidth="1"/>
    <col min="5" max="5" width="4.42578125" style="28" customWidth="1"/>
    <col min="6" max="6" width="11.140625" style="29" customWidth="1"/>
    <col min="7" max="7" width="15.85546875" style="29" customWidth="1"/>
    <col min="8" max="8" width="17.5703125" style="28" bestFit="1" customWidth="1"/>
    <col min="9" max="9" width="9.140625" style="28"/>
    <col min="10" max="10" width="12" style="28" customWidth="1"/>
    <col min="11" max="256" width="9.140625" style="28"/>
    <col min="257" max="257" width="3.85546875" style="28" customWidth="1"/>
    <col min="258" max="258" width="13.28515625" style="28" customWidth="1"/>
    <col min="259" max="260" width="11.85546875" style="28" customWidth="1"/>
    <col min="261" max="261" width="4.42578125" style="28" customWidth="1"/>
    <col min="262" max="262" width="11.140625" style="28" customWidth="1"/>
    <col min="263" max="263" width="15.85546875" style="28" customWidth="1"/>
    <col min="264" max="264" width="15.85546875" style="28" bestFit="1" customWidth="1"/>
    <col min="265" max="265" width="9.140625" style="28"/>
    <col min="266" max="266" width="12" style="28" customWidth="1"/>
    <col min="267" max="512" width="9.140625" style="28"/>
    <col min="513" max="513" width="3.85546875" style="28" customWidth="1"/>
    <col min="514" max="514" width="13.28515625" style="28" customWidth="1"/>
    <col min="515" max="516" width="11.85546875" style="28" customWidth="1"/>
    <col min="517" max="517" width="4.42578125" style="28" customWidth="1"/>
    <col min="518" max="518" width="11.140625" style="28" customWidth="1"/>
    <col min="519" max="519" width="15.85546875" style="28" customWidth="1"/>
    <col min="520" max="520" width="15.85546875" style="28" bestFit="1" customWidth="1"/>
    <col min="521" max="521" width="9.140625" style="28"/>
    <col min="522" max="522" width="12" style="28" customWidth="1"/>
    <col min="523" max="768" width="9.140625" style="28"/>
    <col min="769" max="769" width="3.85546875" style="28" customWidth="1"/>
    <col min="770" max="770" width="13.28515625" style="28" customWidth="1"/>
    <col min="771" max="772" width="11.85546875" style="28" customWidth="1"/>
    <col min="773" max="773" width="4.42578125" style="28" customWidth="1"/>
    <col min="774" max="774" width="11.140625" style="28" customWidth="1"/>
    <col min="775" max="775" width="15.85546875" style="28" customWidth="1"/>
    <col min="776" max="776" width="15.85546875" style="28" bestFit="1" customWidth="1"/>
    <col min="777" max="777" width="9.140625" style="28"/>
    <col min="778" max="778" width="12" style="28" customWidth="1"/>
    <col min="779" max="1024" width="9.140625" style="28"/>
    <col min="1025" max="1025" width="3.85546875" style="28" customWidth="1"/>
    <col min="1026" max="1026" width="13.28515625" style="28" customWidth="1"/>
    <col min="1027" max="1028" width="11.85546875" style="28" customWidth="1"/>
    <col min="1029" max="1029" width="4.42578125" style="28" customWidth="1"/>
    <col min="1030" max="1030" width="11.140625" style="28" customWidth="1"/>
    <col min="1031" max="1031" width="15.85546875" style="28" customWidth="1"/>
    <col min="1032" max="1032" width="15.85546875" style="28" bestFit="1" customWidth="1"/>
    <col min="1033" max="1033" width="9.140625" style="28"/>
    <col min="1034" max="1034" width="12" style="28" customWidth="1"/>
    <col min="1035" max="1280" width="9.140625" style="28"/>
    <col min="1281" max="1281" width="3.85546875" style="28" customWidth="1"/>
    <col min="1282" max="1282" width="13.28515625" style="28" customWidth="1"/>
    <col min="1283" max="1284" width="11.85546875" style="28" customWidth="1"/>
    <col min="1285" max="1285" width="4.42578125" style="28" customWidth="1"/>
    <col min="1286" max="1286" width="11.140625" style="28" customWidth="1"/>
    <col min="1287" max="1287" width="15.85546875" style="28" customWidth="1"/>
    <col min="1288" max="1288" width="15.85546875" style="28" bestFit="1" customWidth="1"/>
    <col min="1289" max="1289" width="9.140625" style="28"/>
    <col min="1290" max="1290" width="12" style="28" customWidth="1"/>
    <col min="1291" max="1536" width="9.140625" style="28"/>
    <col min="1537" max="1537" width="3.85546875" style="28" customWidth="1"/>
    <col min="1538" max="1538" width="13.28515625" style="28" customWidth="1"/>
    <col min="1539" max="1540" width="11.85546875" style="28" customWidth="1"/>
    <col min="1541" max="1541" width="4.42578125" style="28" customWidth="1"/>
    <col min="1542" max="1542" width="11.140625" style="28" customWidth="1"/>
    <col min="1543" max="1543" width="15.85546875" style="28" customWidth="1"/>
    <col min="1544" max="1544" width="15.85546875" style="28" bestFit="1" customWidth="1"/>
    <col min="1545" max="1545" width="9.140625" style="28"/>
    <col min="1546" max="1546" width="12" style="28" customWidth="1"/>
    <col min="1547" max="1792" width="9.140625" style="28"/>
    <col min="1793" max="1793" width="3.85546875" style="28" customWidth="1"/>
    <col min="1794" max="1794" width="13.28515625" style="28" customWidth="1"/>
    <col min="1795" max="1796" width="11.85546875" style="28" customWidth="1"/>
    <col min="1797" max="1797" width="4.42578125" style="28" customWidth="1"/>
    <col min="1798" max="1798" width="11.140625" style="28" customWidth="1"/>
    <col min="1799" max="1799" width="15.85546875" style="28" customWidth="1"/>
    <col min="1800" max="1800" width="15.85546875" style="28" bestFit="1" customWidth="1"/>
    <col min="1801" max="1801" width="9.140625" style="28"/>
    <col min="1802" max="1802" width="12" style="28" customWidth="1"/>
    <col min="1803" max="2048" width="9.140625" style="28"/>
    <col min="2049" max="2049" width="3.85546875" style="28" customWidth="1"/>
    <col min="2050" max="2050" width="13.28515625" style="28" customWidth="1"/>
    <col min="2051" max="2052" width="11.85546875" style="28" customWidth="1"/>
    <col min="2053" max="2053" width="4.42578125" style="28" customWidth="1"/>
    <col min="2054" max="2054" width="11.140625" style="28" customWidth="1"/>
    <col min="2055" max="2055" width="15.85546875" style="28" customWidth="1"/>
    <col min="2056" max="2056" width="15.85546875" style="28" bestFit="1" customWidth="1"/>
    <col min="2057" max="2057" width="9.140625" style="28"/>
    <col min="2058" max="2058" width="12" style="28" customWidth="1"/>
    <col min="2059" max="2304" width="9.140625" style="28"/>
    <col min="2305" max="2305" width="3.85546875" style="28" customWidth="1"/>
    <col min="2306" max="2306" width="13.28515625" style="28" customWidth="1"/>
    <col min="2307" max="2308" width="11.85546875" style="28" customWidth="1"/>
    <col min="2309" max="2309" width="4.42578125" style="28" customWidth="1"/>
    <col min="2310" max="2310" width="11.140625" style="28" customWidth="1"/>
    <col min="2311" max="2311" width="15.85546875" style="28" customWidth="1"/>
    <col min="2312" max="2312" width="15.85546875" style="28" bestFit="1" customWidth="1"/>
    <col min="2313" max="2313" width="9.140625" style="28"/>
    <col min="2314" max="2314" width="12" style="28" customWidth="1"/>
    <col min="2315" max="2560" width="9.140625" style="28"/>
    <col min="2561" max="2561" width="3.85546875" style="28" customWidth="1"/>
    <col min="2562" max="2562" width="13.28515625" style="28" customWidth="1"/>
    <col min="2563" max="2564" width="11.85546875" style="28" customWidth="1"/>
    <col min="2565" max="2565" width="4.42578125" style="28" customWidth="1"/>
    <col min="2566" max="2566" width="11.140625" style="28" customWidth="1"/>
    <col min="2567" max="2567" width="15.85546875" style="28" customWidth="1"/>
    <col min="2568" max="2568" width="15.85546875" style="28" bestFit="1" customWidth="1"/>
    <col min="2569" max="2569" width="9.140625" style="28"/>
    <col min="2570" max="2570" width="12" style="28" customWidth="1"/>
    <col min="2571" max="2816" width="9.140625" style="28"/>
    <col min="2817" max="2817" width="3.85546875" style="28" customWidth="1"/>
    <col min="2818" max="2818" width="13.28515625" style="28" customWidth="1"/>
    <col min="2819" max="2820" width="11.85546875" style="28" customWidth="1"/>
    <col min="2821" max="2821" width="4.42578125" style="28" customWidth="1"/>
    <col min="2822" max="2822" width="11.140625" style="28" customWidth="1"/>
    <col min="2823" max="2823" width="15.85546875" style="28" customWidth="1"/>
    <col min="2824" max="2824" width="15.85546875" style="28" bestFit="1" customWidth="1"/>
    <col min="2825" max="2825" width="9.140625" style="28"/>
    <col min="2826" max="2826" width="12" style="28" customWidth="1"/>
    <col min="2827" max="3072" width="9.140625" style="28"/>
    <col min="3073" max="3073" width="3.85546875" style="28" customWidth="1"/>
    <col min="3074" max="3074" width="13.28515625" style="28" customWidth="1"/>
    <col min="3075" max="3076" width="11.85546875" style="28" customWidth="1"/>
    <col min="3077" max="3077" width="4.42578125" style="28" customWidth="1"/>
    <col min="3078" max="3078" width="11.140625" style="28" customWidth="1"/>
    <col min="3079" max="3079" width="15.85546875" style="28" customWidth="1"/>
    <col min="3080" max="3080" width="15.85546875" style="28" bestFit="1" customWidth="1"/>
    <col min="3081" max="3081" width="9.140625" style="28"/>
    <col min="3082" max="3082" width="12" style="28" customWidth="1"/>
    <col min="3083" max="3328" width="9.140625" style="28"/>
    <col min="3329" max="3329" width="3.85546875" style="28" customWidth="1"/>
    <col min="3330" max="3330" width="13.28515625" style="28" customWidth="1"/>
    <col min="3331" max="3332" width="11.85546875" style="28" customWidth="1"/>
    <col min="3333" max="3333" width="4.42578125" style="28" customWidth="1"/>
    <col min="3334" max="3334" width="11.140625" style="28" customWidth="1"/>
    <col min="3335" max="3335" width="15.85546875" style="28" customWidth="1"/>
    <col min="3336" max="3336" width="15.85546875" style="28" bestFit="1" customWidth="1"/>
    <col min="3337" max="3337" width="9.140625" style="28"/>
    <col min="3338" max="3338" width="12" style="28" customWidth="1"/>
    <col min="3339" max="3584" width="9.140625" style="28"/>
    <col min="3585" max="3585" width="3.85546875" style="28" customWidth="1"/>
    <col min="3586" max="3586" width="13.28515625" style="28" customWidth="1"/>
    <col min="3587" max="3588" width="11.85546875" style="28" customWidth="1"/>
    <col min="3589" max="3589" width="4.42578125" style="28" customWidth="1"/>
    <col min="3590" max="3590" width="11.140625" style="28" customWidth="1"/>
    <col min="3591" max="3591" width="15.85546875" style="28" customWidth="1"/>
    <col min="3592" max="3592" width="15.85546875" style="28" bestFit="1" customWidth="1"/>
    <col min="3593" max="3593" width="9.140625" style="28"/>
    <col min="3594" max="3594" width="12" style="28" customWidth="1"/>
    <col min="3595" max="3840" width="9.140625" style="28"/>
    <col min="3841" max="3841" width="3.85546875" style="28" customWidth="1"/>
    <col min="3842" max="3842" width="13.28515625" style="28" customWidth="1"/>
    <col min="3843" max="3844" width="11.85546875" style="28" customWidth="1"/>
    <col min="3845" max="3845" width="4.42578125" style="28" customWidth="1"/>
    <col min="3846" max="3846" width="11.140625" style="28" customWidth="1"/>
    <col min="3847" max="3847" width="15.85546875" style="28" customWidth="1"/>
    <col min="3848" max="3848" width="15.85546875" style="28" bestFit="1" customWidth="1"/>
    <col min="3849" max="3849" width="9.140625" style="28"/>
    <col min="3850" max="3850" width="12" style="28" customWidth="1"/>
    <col min="3851" max="4096" width="9.140625" style="28"/>
    <col min="4097" max="4097" width="3.85546875" style="28" customWidth="1"/>
    <col min="4098" max="4098" width="13.28515625" style="28" customWidth="1"/>
    <col min="4099" max="4100" width="11.85546875" style="28" customWidth="1"/>
    <col min="4101" max="4101" width="4.42578125" style="28" customWidth="1"/>
    <col min="4102" max="4102" width="11.140625" style="28" customWidth="1"/>
    <col min="4103" max="4103" width="15.85546875" style="28" customWidth="1"/>
    <col min="4104" max="4104" width="15.85546875" style="28" bestFit="1" customWidth="1"/>
    <col min="4105" max="4105" width="9.140625" style="28"/>
    <col min="4106" max="4106" width="12" style="28" customWidth="1"/>
    <col min="4107" max="4352" width="9.140625" style="28"/>
    <col min="4353" max="4353" width="3.85546875" style="28" customWidth="1"/>
    <col min="4354" max="4354" width="13.28515625" style="28" customWidth="1"/>
    <col min="4355" max="4356" width="11.85546875" style="28" customWidth="1"/>
    <col min="4357" max="4357" width="4.42578125" style="28" customWidth="1"/>
    <col min="4358" max="4358" width="11.140625" style="28" customWidth="1"/>
    <col min="4359" max="4359" width="15.85546875" style="28" customWidth="1"/>
    <col min="4360" max="4360" width="15.85546875" style="28" bestFit="1" customWidth="1"/>
    <col min="4361" max="4361" width="9.140625" style="28"/>
    <col min="4362" max="4362" width="12" style="28" customWidth="1"/>
    <col min="4363" max="4608" width="9.140625" style="28"/>
    <col min="4609" max="4609" width="3.85546875" style="28" customWidth="1"/>
    <col min="4610" max="4610" width="13.28515625" style="28" customWidth="1"/>
    <col min="4611" max="4612" width="11.85546875" style="28" customWidth="1"/>
    <col min="4613" max="4613" width="4.42578125" style="28" customWidth="1"/>
    <col min="4614" max="4614" width="11.140625" style="28" customWidth="1"/>
    <col min="4615" max="4615" width="15.85546875" style="28" customWidth="1"/>
    <col min="4616" max="4616" width="15.85546875" style="28" bestFit="1" customWidth="1"/>
    <col min="4617" max="4617" width="9.140625" style="28"/>
    <col min="4618" max="4618" width="12" style="28" customWidth="1"/>
    <col min="4619" max="4864" width="9.140625" style="28"/>
    <col min="4865" max="4865" width="3.85546875" style="28" customWidth="1"/>
    <col min="4866" max="4866" width="13.28515625" style="28" customWidth="1"/>
    <col min="4867" max="4868" width="11.85546875" style="28" customWidth="1"/>
    <col min="4869" max="4869" width="4.42578125" style="28" customWidth="1"/>
    <col min="4870" max="4870" width="11.140625" style="28" customWidth="1"/>
    <col min="4871" max="4871" width="15.85546875" style="28" customWidth="1"/>
    <col min="4872" max="4872" width="15.85546875" style="28" bestFit="1" customWidth="1"/>
    <col min="4873" max="4873" width="9.140625" style="28"/>
    <col min="4874" max="4874" width="12" style="28" customWidth="1"/>
    <col min="4875" max="5120" width="9.140625" style="28"/>
    <col min="5121" max="5121" width="3.85546875" style="28" customWidth="1"/>
    <col min="5122" max="5122" width="13.28515625" style="28" customWidth="1"/>
    <col min="5123" max="5124" width="11.85546875" style="28" customWidth="1"/>
    <col min="5125" max="5125" width="4.42578125" style="28" customWidth="1"/>
    <col min="5126" max="5126" width="11.140625" style="28" customWidth="1"/>
    <col min="5127" max="5127" width="15.85546875" style="28" customWidth="1"/>
    <col min="5128" max="5128" width="15.85546875" style="28" bestFit="1" customWidth="1"/>
    <col min="5129" max="5129" width="9.140625" style="28"/>
    <col min="5130" max="5130" width="12" style="28" customWidth="1"/>
    <col min="5131" max="5376" width="9.140625" style="28"/>
    <col min="5377" max="5377" width="3.85546875" style="28" customWidth="1"/>
    <col min="5378" max="5378" width="13.28515625" style="28" customWidth="1"/>
    <col min="5379" max="5380" width="11.85546875" style="28" customWidth="1"/>
    <col min="5381" max="5381" width="4.42578125" style="28" customWidth="1"/>
    <col min="5382" max="5382" width="11.140625" style="28" customWidth="1"/>
    <col min="5383" max="5383" width="15.85546875" style="28" customWidth="1"/>
    <col min="5384" max="5384" width="15.85546875" style="28" bestFit="1" customWidth="1"/>
    <col min="5385" max="5385" width="9.140625" style="28"/>
    <col min="5386" max="5386" width="12" style="28" customWidth="1"/>
    <col min="5387" max="5632" width="9.140625" style="28"/>
    <col min="5633" max="5633" width="3.85546875" style="28" customWidth="1"/>
    <col min="5634" max="5634" width="13.28515625" style="28" customWidth="1"/>
    <col min="5635" max="5636" width="11.85546875" style="28" customWidth="1"/>
    <col min="5637" max="5637" width="4.42578125" style="28" customWidth="1"/>
    <col min="5638" max="5638" width="11.140625" style="28" customWidth="1"/>
    <col min="5639" max="5639" width="15.85546875" style="28" customWidth="1"/>
    <col min="5640" max="5640" width="15.85546875" style="28" bestFit="1" customWidth="1"/>
    <col min="5641" max="5641" width="9.140625" style="28"/>
    <col min="5642" max="5642" width="12" style="28" customWidth="1"/>
    <col min="5643" max="5888" width="9.140625" style="28"/>
    <col min="5889" max="5889" width="3.85546875" style="28" customWidth="1"/>
    <col min="5890" max="5890" width="13.28515625" style="28" customWidth="1"/>
    <col min="5891" max="5892" width="11.85546875" style="28" customWidth="1"/>
    <col min="5893" max="5893" width="4.42578125" style="28" customWidth="1"/>
    <col min="5894" max="5894" width="11.140625" style="28" customWidth="1"/>
    <col min="5895" max="5895" width="15.85546875" style="28" customWidth="1"/>
    <col min="5896" max="5896" width="15.85546875" style="28" bestFit="1" customWidth="1"/>
    <col min="5897" max="5897" width="9.140625" style="28"/>
    <col min="5898" max="5898" width="12" style="28" customWidth="1"/>
    <col min="5899" max="6144" width="9.140625" style="28"/>
    <col min="6145" max="6145" width="3.85546875" style="28" customWidth="1"/>
    <col min="6146" max="6146" width="13.28515625" style="28" customWidth="1"/>
    <col min="6147" max="6148" width="11.85546875" style="28" customWidth="1"/>
    <col min="6149" max="6149" width="4.42578125" style="28" customWidth="1"/>
    <col min="6150" max="6150" width="11.140625" style="28" customWidth="1"/>
    <col min="6151" max="6151" width="15.85546875" style="28" customWidth="1"/>
    <col min="6152" max="6152" width="15.85546875" style="28" bestFit="1" customWidth="1"/>
    <col min="6153" max="6153" width="9.140625" style="28"/>
    <col min="6154" max="6154" width="12" style="28" customWidth="1"/>
    <col min="6155" max="6400" width="9.140625" style="28"/>
    <col min="6401" max="6401" width="3.85546875" style="28" customWidth="1"/>
    <col min="6402" max="6402" width="13.28515625" style="28" customWidth="1"/>
    <col min="6403" max="6404" width="11.85546875" style="28" customWidth="1"/>
    <col min="6405" max="6405" width="4.42578125" style="28" customWidth="1"/>
    <col min="6406" max="6406" width="11.140625" style="28" customWidth="1"/>
    <col min="6407" max="6407" width="15.85546875" style="28" customWidth="1"/>
    <col min="6408" max="6408" width="15.85546875" style="28" bestFit="1" customWidth="1"/>
    <col min="6409" max="6409" width="9.140625" style="28"/>
    <col min="6410" max="6410" width="12" style="28" customWidth="1"/>
    <col min="6411" max="6656" width="9.140625" style="28"/>
    <col min="6657" max="6657" width="3.85546875" style="28" customWidth="1"/>
    <col min="6658" max="6658" width="13.28515625" style="28" customWidth="1"/>
    <col min="6659" max="6660" width="11.85546875" style="28" customWidth="1"/>
    <col min="6661" max="6661" width="4.42578125" style="28" customWidth="1"/>
    <col min="6662" max="6662" width="11.140625" style="28" customWidth="1"/>
    <col min="6663" max="6663" width="15.85546875" style="28" customWidth="1"/>
    <col min="6664" max="6664" width="15.85546875" style="28" bestFit="1" customWidth="1"/>
    <col min="6665" max="6665" width="9.140625" style="28"/>
    <col min="6666" max="6666" width="12" style="28" customWidth="1"/>
    <col min="6667" max="6912" width="9.140625" style="28"/>
    <col min="6913" max="6913" width="3.85546875" style="28" customWidth="1"/>
    <col min="6914" max="6914" width="13.28515625" style="28" customWidth="1"/>
    <col min="6915" max="6916" width="11.85546875" style="28" customWidth="1"/>
    <col min="6917" max="6917" width="4.42578125" style="28" customWidth="1"/>
    <col min="6918" max="6918" width="11.140625" style="28" customWidth="1"/>
    <col min="6919" max="6919" width="15.85546875" style="28" customWidth="1"/>
    <col min="6920" max="6920" width="15.85546875" style="28" bestFit="1" customWidth="1"/>
    <col min="6921" max="6921" width="9.140625" style="28"/>
    <col min="6922" max="6922" width="12" style="28" customWidth="1"/>
    <col min="6923" max="7168" width="9.140625" style="28"/>
    <col min="7169" max="7169" width="3.85546875" style="28" customWidth="1"/>
    <col min="7170" max="7170" width="13.28515625" style="28" customWidth="1"/>
    <col min="7171" max="7172" width="11.85546875" style="28" customWidth="1"/>
    <col min="7173" max="7173" width="4.42578125" style="28" customWidth="1"/>
    <col min="7174" max="7174" width="11.140625" style="28" customWidth="1"/>
    <col min="7175" max="7175" width="15.85546875" style="28" customWidth="1"/>
    <col min="7176" max="7176" width="15.85546875" style="28" bestFit="1" customWidth="1"/>
    <col min="7177" max="7177" width="9.140625" style="28"/>
    <col min="7178" max="7178" width="12" style="28" customWidth="1"/>
    <col min="7179" max="7424" width="9.140625" style="28"/>
    <col min="7425" max="7425" width="3.85546875" style="28" customWidth="1"/>
    <col min="7426" max="7426" width="13.28515625" style="28" customWidth="1"/>
    <col min="7427" max="7428" width="11.85546875" style="28" customWidth="1"/>
    <col min="7429" max="7429" width="4.42578125" style="28" customWidth="1"/>
    <col min="7430" max="7430" width="11.140625" style="28" customWidth="1"/>
    <col min="7431" max="7431" width="15.85546875" style="28" customWidth="1"/>
    <col min="7432" max="7432" width="15.85546875" style="28" bestFit="1" customWidth="1"/>
    <col min="7433" max="7433" width="9.140625" style="28"/>
    <col min="7434" max="7434" width="12" style="28" customWidth="1"/>
    <col min="7435" max="7680" width="9.140625" style="28"/>
    <col min="7681" max="7681" width="3.85546875" style="28" customWidth="1"/>
    <col min="7682" max="7682" width="13.28515625" style="28" customWidth="1"/>
    <col min="7683" max="7684" width="11.85546875" style="28" customWidth="1"/>
    <col min="7685" max="7685" width="4.42578125" style="28" customWidth="1"/>
    <col min="7686" max="7686" width="11.140625" style="28" customWidth="1"/>
    <col min="7687" max="7687" width="15.85546875" style="28" customWidth="1"/>
    <col min="7688" max="7688" width="15.85546875" style="28" bestFit="1" customWidth="1"/>
    <col min="7689" max="7689" width="9.140625" style="28"/>
    <col min="7690" max="7690" width="12" style="28" customWidth="1"/>
    <col min="7691" max="7936" width="9.140625" style="28"/>
    <col min="7937" max="7937" width="3.85546875" style="28" customWidth="1"/>
    <col min="7938" max="7938" width="13.28515625" style="28" customWidth="1"/>
    <col min="7939" max="7940" width="11.85546875" style="28" customWidth="1"/>
    <col min="7941" max="7941" width="4.42578125" style="28" customWidth="1"/>
    <col min="7942" max="7942" width="11.140625" style="28" customWidth="1"/>
    <col min="7943" max="7943" width="15.85546875" style="28" customWidth="1"/>
    <col min="7944" max="7944" width="15.85546875" style="28" bestFit="1" customWidth="1"/>
    <col min="7945" max="7945" width="9.140625" style="28"/>
    <col min="7946" max="7946" width="12" style="28" customWidth="1"/>
    <col min="7947" max="8192" width="9.140625" style="28"/>
    <col min="8193" max="8193" width="3.85546875" style="28" customWidth="1"/>
    <col min="8194" max="8194" width="13.28515625" style="28" customWidth="1"/>
    <col min="8195" max="8196" width="11.85546875" style="28" customWidth="1"/>
    <col min="8197" max="8197" width="4.42578125" style="28" customWidth="1"/>
    <col min="8198" max="8198" width="11.140625" style="28" customWidth="1"/>
    <col min="8199" max="8199" width="15.85546875" style="28" customWidth="1"/>
    <col min="8200" max="8200" width="15.85546875" style="28" bestFit="1" customWidth="1"/>
    <col min="8201" max="8201" width="9.140625" style="28"/>
    <col min="8202" max="8202" width="12" style="28" customWidth="1"/>
    <col min="8203" max="8448" width="9.140625" style="28"/>
    <col min="8449" max="8449" width="3.85546875" style="28" customWidth="1"/>
    <col min="8450" max="8450" width="13.28515625" style="28" customWidth="1"/>
    <col min="8451" max="8452" width="11.85546875" style="28" customWidth="1"/>
    <col min="8453" max="8453" width="4.42578125" style="28" customWidth="1"/>
    <col min="8454" max="8454" width="11.140625" style="28" customWidth="1"/>
    <col min="8455" max="8455" width="15.85546875" style="28" customWidth="1"/>
    <col min="8456" max="8456" width="15.85546875" style="28" bestFit="1" customWidth="1"/>
    <col min="8457" max="8457" width="9.140625" style="28"/>
    <col min="8458" max="8458" width="12" style="28" customWidth="1"/>
    <col min="8459" max="8704" width="9.140625" style="28"/>
    <col min="8705" max="8705" width="3.85546875" style="28" customWidth="1"/>
    <col min="8706" max="8706" width="13.28515625" style="28" customWidth="1"/>
    <col min="8707" max="8708" width="11.85546875" style="28" customWidth="1"/>
    <col min="8709" max="8709" width="4.42578125" style="28" customWidth="1"/>
    <col min="8710" max="8710" width="11.140625" style="28" customWidth="1"/>
    <col min="8711" max="8711" width="15.85546875" style="28" customWidth="1"/>
    <col min="8712" max="8712" width="15.85546875" style="28" bestFit="1" customWidth="1"/>
    <col min="8713" max="8713" width="9.140625" style="28"/>
    <col min="8714" max="8714" width="12" style="28" customWidth="1"/>
    <col min="8715" max="8960" width="9.140625" style="28"/>
    <col min="8961" max="8961" width="3.85546875" style="28" customWidth="1"/>
    <col min="8962" max="8962" width="13.28515625" style="28" customWidth="1"/>
    <col min="8963" max="8964" width="11.85546875" style="28" customWidth="1"/>
    <col min="8965" max="8965" width="4.42578125" style="28" customWidth="1"/>
    <col min="8966" max="8966" width="11.140625" style="28" customWidth="1"/>
    <col min="8967" max="8967" width="15.85546875" style="28" customWidth="1"/>
    <col min="8968" max="8968" width="15.85546875" style="28" bestFit="1" customWidth="1"/>
    <col min="8969" max="8969" width="9.140625" style="28"/>
    <col min="8970" max="8970" width="12" style="28" customWidth="1"/>
    <col min="8971" max="9216" width="9.140625" style="28"/>
    <col min="9217" max="9217" width="3.85546875" style="28" customWidth="1"/>
    <col min="9218" max="9218" width="13.28515625" style="28" customWidth="1"/>
    <col min="9219" max="9220" width="11.85546875" style="28" customWidth="1"/>
    <col min="9221" max="9221" width="4.42578125" style="28" customWidth="1"/>
    <col min="9222" max="9222" width="11.140625" style="28" customWidth="1"/>
    <col min="9223" max="9223" width="15.85546875" style="28" customWidth="1"/>
    <col min="9224" max="9224" width="15.85546875" style="28" bestFit="1" customWidth="1"/>
    <col min="9225" max="9225" width="9.140625" style="28"/>
    <col min="9226" max="9226" width="12" style="28" customWidth="1"/>
    <col min="9227" max="9472" width="9.140625" style="28"/>
    <col min="9473" max="9473" width="3.85546875" style="28" customWidth="1"/>
    <col min="9474" max="9474" width="13.28515625" style="28" customWidth="1"/>
    <col min="9475" max="9476" width="11.85546875" style="28" customWidth="1"/>
    <col min="9477" max="9477" width="4.42578125" style="28" customWidth="1"/>
    <col min="9478" max="9478" width="11.140625" style="28" customWidth="1"/>
    <col min="9479" max="9479" width="15.85546875" style="28" customWidth="1"/>
    <col min="9480" max="9480" width="15.85546875" style="28" bestFit="1" customWidth="1"/>
    <col min="9481" max="9481" width="9.140625" style="28"/>
    <col min="9482" max="9482" width="12" style="28" customWidth="1"/>
    <col min="9483" max="9728" width="9.140625" style="28"/>
    <col min="9729" max="9729" width="3.85546875" style="28" customWidth="1"/>
    <col min="9730" max="9730" width="13.28515625" style="28" customWidth="1"/>
    <col min="9731" max="9732" width="11.85546875" style="28" customWidth="1"/>
    <col min="9733" max="9733" width="4.42578125" style="28" customWidth="1"/>
    <col min="9734" max="9734" width="11.140625" style="28" customWidth="1"/>
    <col min="9735" max="9735" width="15.85546875" style="28" customWidth="1"/>
    <col min="9736" max="9736" width="15.85546875" style="28" bestFit="1" customWidth="1"/>
    <col min="9737" max="9737" width="9.140625" style="28"/>
    <col min="9738" max="9738" width="12" style="28" customWidth="1"/>
    <col min="9739" max="9984" width="9.140625" style="28"/>
    <col min="9985" max="9985" width="3.85546875" style="28" customWidth="1"/>
    <col min="9986" max="9986" width="13.28515625" style="28" customWidth="1"/>
    <col min="9987" max="9988" width="11.85546875" style="28" customWidth="1"/>
    <col min="9989" max="9989" width="4.42578125" style="28" customWidth="1"/>
    <col min="9990" max="9990" width="11.140625" style="28" customWidth="1"/>
    <col min="9991" max="9991" width="15.85546875" style="28" customWidth="1"/>
    <col min="9992" max="9992" width="15.85546875" style="28" bestFit="1" customWidth="1"/>
    <col min="9993" max="9993" width="9.140625" style="28"/>
    <col min="9994" max="9994" width="12" style="28" customWidth="1"/>
    <col min="9995" max="10240" width="9.140625" style="28"/>
    <col min="10241" max="10241" width="3.85546875" style="28" customWidth="1"/>
    <col min="10242" max="10242" width="13.28515625" style="28" customWidth="1"/>
    <col min="10243" max="10244" width="11.85546875" style="28" customWidth="1"/>
    <col min="10245" max="10245" width="4.42578125" style="28" customWidth="1"/>
    <col min="10246" max="10246" width="11.140625" style="28" customWidth="1"/>
    <col min="10247" max="10247" width="15.85546875" style="28" customWidth="1"/>
    <col min="10248" max="10248" width="15.85546875" style="28" bestFit="1" customWidth="1"/>
    <col min="10249" max="10249" width="9.140625" style="28"/>
    <col min="10250" max="10250" width="12" style="28" customWidth="1"/>
    <col min="10251" max="10496" width="9.140625" style="28"/>
    <col min="10497" max="10497" width="3.85546875" style="28" customWidth="1"/>
    <col min="10498" max="10498" width="13.28515625" style="28" customWidth="1"/>
    <col min="10499" max="10500" width="11.85546875" style="28" customWidth="1"/>
    <col min="10501" max="10501" width="4.42578125" style="28" customWidth="1"/>
    <col min="10502" max="10502" width="11.140625" style="28" customWidth="1"/>
    <col min="10503" max="10503" width="15.85546875" style="28" customWidth="1"/>
    <col min="10504" max="10504" width="15.85546875" style="28" bestFit="1" customWidth="1"/>
    <col min="10505" max="10505" width="9.140625" style="28"/>
    <col min="10506" max="10506" width="12" style="28" customWidth="1"/>
    <col min="10507" max="10752" width="9.140625" style="28"/>
    <col min="10753" max="10753" width="3.85546875" style="28" customWidth="1"/>
    <col min="10754" max="10754" width="13.28515625" style="28" customWidth="1"/>
    <col min="10755" max="10756" width="11.85546875" style="28" customWidth="1"/>
    <col min="10757" max="10757" width="4.42578125" style="28" customWidth="1"/>
    <col min="10758" max="10758" width="11.140625" style="28" customWidth="1"/>
    <col min="10759" max="10759" width="15.85546875" style="28" customWidth="1"/>
    <col min="10760" max="10760" width="15.85546875" style="28" bestFit="1" customWidth="1"/>
    <col min="10761" max="10761" width="9.140625" style="28"/>
    <col min="10762" max="10762" width="12" style="28" customWidth="1"/>
    <col min="10763" max="11008" width="9.140625" style="28"/>
    <col min="11009" max="11009" width="3.85546875" style="28" customWidth="1"/>
    <col min="11010" max="11010" width="13.28515625" style="28" customWidth="1"/>
    <col min="11011" max="11012" width="11.85546875" style="28" customWidth="1"/>
    <col min="11013" max="11013" width="4.42578125" style="28" customWidth="1"/>
    <col min="11014" max="11014" width="11.140625" style="28" customWidth="1"/>
    <col min="11015" max="11015" width="15.85546875" style="28" customWidth="1"/>
    <col min="11016" max="11016" width="15.85546875" style="28" bestFit="1" customWidth="1"/>
    <col min="11017" max="11017" width="9.140625" style="28"/>
    <col min="11018" max="11018" width="12" style="28" customWidth="1"/>
    <col min="11019" max="11264" width="9.140625" style="28"/>
    <col min="11265" max="11265" width="3.85546875" style="28" customWidth="1"/>
    <col min="11266" max="11266" width="13.28515625" style="28" customWidth="1"/>
    <col min="11267" max="11268" width="11.85546875" style="28" customWidth="1"/>
    <col min="11269" max="11269" width="4.42578125" style="28" customWidth="1"/>
    <col min="11270" max="11270" width="11.140625" style="28" customWidth="1"/>
    <col min="11271" max="11271" width="15.85546875" style="28" customWidth="1"/>
    <col min="11272" max="11272" width="15.85546875" style="28" bestFit="1" customWidth="1"/>
    <col min="11273" max="11273" width="9.140625" style="28"/>
    <col min="11274" max="11274" width="12" style="28" customWidth="1"/>
    <col min="11275" max="11520" width="9.140625" style="28"/>
    <col min="11521" max="11521" width="3.85546875" style="28" customWidth="1"/>
    <col min="11522" max="11522" width="13.28515625" style="28" customWidth="1"/>
    <col min="11523" max="11524" width="11.85546875" style="28" customWidth="1"/>
    <col min="11525" max="11525" width="4.42578125" style="28" customWidth="1"/>
    <col min="11526" max="11526" width="11.140625" style="28" customWidth="1"/>
    <col min="11527" max="11527" width="15.85546875" style="28" customWidth="1"/>
    <col min="11528" max="11528" width="15.85546875" style="28" bestFit="1" customWidth="1"/>
    <col min="11529" max="11529" width="9.140625" style="28"/>
    <col min="11530" max="11530" width="12" style="28" customWidth="1"/>
    <col min="11531" max="11776" width="9.140625" style="28"/>
    <col min="11777" max="11777" width="3.85546875" style="28" customWidth="1"/>
    <col min="11778" max="11778" width="13.28515625" style="28" customWidth="1"/>
    <col min="11779" max="11780" width="11.85546875" style="28" customWidth="1"/>
    <col min="11781" max="11781" width="4.42578125" style="28" customWidth="1"/>
    <col min="11782" max="11782" width="11.140625" style="28" customWidth="1"/>
    <col min="11783" max="11783" width="15.85546875" style="28" customWidth="1"/>
    <col min="11784" max="11784" width="15.85546875" style="28" bestFit="1" customWidth="1"/>
    <col min="11785" max="11785" width="9.140625" style="28"/>
    <col min="11786" max="11786" width="12" style="28" customWidth="1"/>
    <col min="11787" max="12032" width="9.140625" style="28"/>
    <col min="12033" max="12033" width="3.85546875" style="28" customWidth="1"/>
    <col min="12034" max="12034" width="13.28515625" style="28" customWidth="1"/>
    <col min="12035" max="12036" width="11.85546875" style="28" customWidth="1"/>
    <col min="12037" max="12037" width="4.42578125" style="28" customWidth="1"/>
    <col min="12038" max="12038" width="11.140625" style="28" customWidth="1"/>
    <col min="12039" max="12039" width="15.85546875" style="28" customWidth="1"/>
    <col min="12040" max="12040" width="15.85546875" style="28" bestFit="1" customWidth="1"/>
    <col min="12041" max="12041" width="9.140625" style="28"/>
    <col min="12042" max="12042" width="12" style="28" customWidth="1"/>
    <col min="12043" max="12288" width="9.140625" style="28"/>
    <col min="12289" max="12289" width="3.85546875" style="28" customWidth="1"/>
    <col min="12290" max="12290" width="13.28515625" style="28" customWidth="1"/>
    <col min="12291" max="12292" width="11.85546875" style="28" customWidth="1"/>
    <col min="12293" max="12293" width="4.42578125" style="28" customWidth="1"/>
    <col min="12294" max="12294" width="11.140625" style="28" customWidth="1"/>
    <col min="12295" max="12295" width="15.85546875" style="28" customWidth="1"/>
    <col min="12296" max="12296" width="15.85546875" style="28" bestFit="1" customWidth="1"/>
    <col min="12297" max="12297" width="9.140625" style="28"/>
    <col min="12298" max="12298" width="12" style="28" customWidth="1"/>
    <col min="12299" max="12544" width="9.140625" style="28"/>
    <col min="12545" max="12545" width="3.85546875" style="28" customWidth="1"/>
    <col min="12546" max="12546" width="13.28515625" style="28" customWidth="1"/>
    <col min="12547" max="12548" width="11.85546875" style="28" customWidth="1"/>
    <col min="12549" max="12549" width="4.42578125" style="28" customWidth="1"/>
    <col min="12550" max="12550" width="11.140625" style="28" customWidth="1"/>
    <col min="12551" max="12551" width="15.85546875" style="28" customWidth="1"/>
    <col min="12552" max="12552" width="15.85546875" style="28" bestFit="1" customWidth="1"/>
    <col min="12553" max="12553" width="9.140625" style="28"/>
    <col min="12554" max="12554" width="12" style="28" customWidth="1"/>
    <col min="12555" max="12800" width="9.140625" style="28"/>
    <col min="12801" max="12801" width="3.85546875" style="28" customWidth="1"/>
    <col min="12802" max="12802" width="13.28515625" style="28" customWidth="1"/>
    <col min="12803" max="12804" width="11.85546875" style="28" customWidth="1"/>
    <col min="12805" max="12805" width="4.42578125" style="28" customWidth="1"/>
    <col min="12806" max="12806" width="11.140625" style="28" customWidth="1"/>
    <col min="12807" max="12807" width="15.85546875" style="28" customWidth="1"/>
    <col min="12808" max="12808" width="15.85546875" style="28" bestFit="1" customWidth="1"/>
    <col min="12809" max="12809" width="9.140625" style="28"/>
    <col min="12810" max="12810" width="12" style="28" customWidth="1"/>
    <col min="12811" max="13056" width="9.140625" style="28"/>
    <col min="13057" max="13057" width="3.85546875" style="28" customWidth="1"/>
    <col min="13058" max="13058" width="13.28515625" style="28" customWidth="1"/>
    <col min="13059" max="13060" width="11.85546875" style="28" customWidth="1"/>
    <col min="13061" max="13061" width="4.42578125" style="28" customWidth="1"/>
    <col min="13062" max="13062" width="11.140625" style="28" customWidth="1"/>
    <col min="13063" max="13063" width="15.85546875" style="28" customWidth="1"/>
    <col min="13064" max="13064" width="15.85546875" style="28" bestFit="1" customWidth="1"/>
    <col min="13065" max="13065" width="9.140625" style="28"/>
    <col min="13066" max="13066" width="12" style="28" customWidth="1"/>
    <col min="13067" max="13312" width="9.140625" style="28"/>
    <col min="13313" max="13313" width="3.85546875" style="28" customWidth="1"/>
    <col min="13314" max="13314" width="13.28515625" style="28" customWidth="1"/>
    <col min="13315" max="13316" width="11.85546875" style="28" customWidth="1"/>
    <col min="13317" max="13317" width="4.42578125" style="28" customWidth="1"/>
    <col min="13318" max="13318" width="11.140625" style="28" customWidth="1"/>
    <col min="13319" max="13319" width="15.85546875" style="28" customWidth="1"/>
    <col min="13320" max="13320" width="15.85546875" style="28" bestFit="1" customWidth="1"/>
    <col min="13321" max="13321" width="9.140625" style="28"/>
    <col min="13322" max="13322" width="12" style="28" customWidth="1"/>
    <col min="13323" max="13568" width="9.140625" style="28"/>
    <col min="13569" max="13569" width="3.85546875" style="28" customWidth="1"/>
    <col min="13570" max="13570" width="13.28515625" style="28" customWidth="1"/>
    <col min="13571" max="13572" width="11.85546875" style="28" customWidth="1"/>
    <col min="13573" max="13573" width="4.42578125" style="28" customWidth="1"/>
    <col min="13574" max="13574" width="11.140625" style="28" customWidth="1"/>
    <col min="13575" max="13575" width="15.85546875" style="28" customWidth="1"/>
    <col min="13576" max="13576" width="15.85546875" style="28" bestFit="1" customWidth="1"/>
    <col min="13577" max="13577" width="9.140625" style="28"/>
    <col min="13578" max="13578" width="12" style="28" customWidth="1"/>
    <col min="13579" max="13824" width="9.140625" style="28"/>
    <col min="13825" max="13825" width="3.85546875" style="28" customWidth="1"/>
    <col min="13826" max="13826" width="13.28515625" style="28" customWidth="1"/>
    <col min="13827" max="13828" width="11.85546875" style="28" customWidth="1"/>
    <col min="13829" max="13829" width="4.42578125" style="28" customWidth="1"/>
    <col min="13830" max="13830" width="11.140625" style="28" customWidth="1"/>
    <col min="13831" max="13831" width="15.85546875" style="28" customWidth="1"/>
    <col min="13832" max="13832" width="15.85546875" style="28" bestFit="1" customWidth="1"/>
    <col min="13833" max="13833" width="9.140625" style="28"/>
    <col min="13834" max="13834" width="12" style="28" customWidth="1"/>
    <col min="13835" max="14080" width="9.140625" style="28"/>
    <col min="14081" max="14081" width="3.85546875" style="28" customWidth="1"/>
    <col min="14082" max="14082" width="13.28515625" style="28" customWidth="1"/>
    <col min="14083" max="14084" width="11.85546875" style="28" customWidth="1"/>
    <col min="14085" max="14085" width="4.42578125" style="28" customWidth="1"/>
    <col min="14086" max="14086" width="11.140625" style="28" customWidth="1"/>
    <col min="14087" max="14087" width="15.85546875" style="28" customWidth="1"/>
    <col min="14088" max="14088" width="15.85546875" style="28" bestFit="1" customWidth="1"/>
    <col min="14089" max="14089" width="9.140625" style="28"/>
    <col min="14090" max="14090" width="12" style="28" customWidth="1"/>
    <col min="14091" max="14336" width="9.140625" style="28"/>
    <col min="14337" max="14337" width="3.85546875" style="28" customWidth="1"/>
    <col min="14338" max="14338" width="13.28515625" style="28" customWidth="1"/>
    <col min="14339" max="14340" width="11.85546875" style="28" customWidth="1"/>
    <col min="14341" max="14341" width="4.42578125" style="28" customWidth="1"/>
    <col min="14342" max="14342" width="11.140625" style="28" customWidth="1"/>
    <col min="14343" max="14343" width="15.85546875" style="28" customWidth="1"/>
    <col min="14344" max="14344" width="15.85546875" style="28" bestFit="1" customWidth="1"/>
    <col min="14345" max="14345" width="9.140625" style="28"/>
    <col min="14346" max="14346" width="12" style="28" customWidth="1"/>
    <col min="14347" max="14592" width="9.140625" style="28"/>
    <col min="14593" max="14593" width="3.85546875" style="28" customWidth="1"/>
    <col min="14594" max="14594" width="13.28515625" style="28" customWidth="1"/>
    <col min="14595" max="14596" width="11.85546875" style="28" customWidth="1"/>
    <col min="14597" max="14597" width="4.42578125" style="28" customWidth="1"/>
    <col min="14598" max="14598" width="11.140625" style="28" customWidth="1"/>
    <col min="14599" max="14599" width="15.85546875" style="28" customWidth="1"/>
    <col min="14600" max="14600" width="15.85546875" style="28" bestFit="1" customWidth="1"/>
    <col min="14601" max="14601" width="9.140625" style="28"/>
    <col min="14602" max="14602" width="12" style="28" customWidth="1"/>
    <col min="14603" max="14848" width="9.140625" style="28"/>
    <col min="14849" max="14849" width="3.85546875" style="28" customWidth="1"/>
    <col min="14850" max="14850" width="13.28515625" style="28" customWidth="1"/>
    <col min="14851" max="14852" width="11.85546875" style="28" customWidth="1"/>
    <col min="14853" max="14853" width="4.42578125" style="28" customWidth="1"/>
    <col min="14854" max="14854" width="11.140625" style="28" customWidth="1"/>
    <col min="14855" max="14855" width="15.85546875" style="28" customWidth="1"/>
    <col min="14856" max="14856" width="15.85546875" style="28" bestFit="1" customWidth="1"/>
    <col min="14857" max="14857" width="9.140625" style="28"/>
    <col min="14858" max="14858" width="12" style="28" customWidth="1"/>
    <col min="14859" max="15104" width="9.140625" style="28"/>
    <col min="15105" max="15105" width="3.85546875" style="28" customWidth="1"/>
    <col min="15106" max="15106" width="13.28515625" style="28" customWidth="1"/>
    <col min="15107" max="15108" width="11.85546875" style="28" customWidth="1"/>
    <col min="15109" max="15109" width="4.42578125" style="28" customWidth="1"/>
    <col min="15110" max="15110" width="11.140625" style="28" customWidth="1"/>
    <col min="15111" max="15111" width="15.85546875" style="28" customWidth="1"/>
    <col min="15112" max="15112" width="15.85546875" style="28" bestFit="1" customWidth="1"/>
    <col min="15113" max="15113" width="9.140625" style="28"/>
    <col min="15114" max="15114" width="12" style="28" customWidth="1"/>
    <col min="15115" max="15360" width="9.140625" style="28"/>
    <col min="15361" max="15361" width="3.85546875" style="28" customWidth="1"/>
    <col min="15362" max="15362" width="13.28515625" style="28" customWidth="1"/>
    <col min="15363" max="15364" width="11.85546875" style="28" customWidth="1"/>
    <col min="15365" max="15365" width="4.42578125" style="28" customWidth="1"/>
    <col min="15366" max="15366" width="11.140625" style="28" customWidth="1"/>
    <col min="15367" max="15367" width="15.85546875" style="28" customWidth="1"/>
    <col min="15368" max="15368" width="15.85546875" style="28" bestFit="1" customWidth="1"/>
    <col min="15369" max="15369" width="9.140625" style="28"/>
    <col min="15370" max="15370" width="12" style="28" customWidth="1"/>
    <col min="15371" max="15616" width="9.140625" style="28"/>
    <col min="15617" max="15617" width="3.85546875" style="28" customWidth="1"/>
    <col min="15618" max="15618" width="13.28515625" style="28" customWidth="1"/>
    <col min="15619" max="15620" width="11.85546875" style="28" customWidth="1"/>
    <col min="15621" max="15621" width="4.42578125" style="28" customWidth="1"/>
    <col min="15622" max="15622" width="11.140625" style="28" customWidth="1"/>
    <col min="15623" max="15623" width="15.85546875" style="28" customWidth="1"/>
    <col min="15624" max="15624" width="15.85546875" style="28" bestFit="1" customWidth="1"/>
    <col min="15625" max="15625" width="9.140625" style="28"/>
    <col min="15626" max="15626" width="12" style="28" customWidth="1"/>
    <col min="15627" max="15872" width="9.140625" style="28"/>
    <col min="15873" max="15873" width="3.85546875" style="28" customWidth="1"/>
    <col min="15874" max="15874" width="13.28515625" style="28" customWidth="1"/>
    <col min="15875" max="15876" width="11.85546875" style="28" customWidth="1"/>
    <col min="15877" max="15877" width="4.42578125" style="28" customWidth="1"/>
    <col min="15878" max="15878" width="11.140625" style="28" customWidth="1"/>
    <col min="15879" max="15879" width="15.85546875" style="28" customWidth="1"/>
    <col min="15880" max="15880" width="15.85546875" style="28" bestFit="1" customWidth="1"/>
    <col min="15881" max="15881" width="9.140625" style="28"/>
    <col min="15882" max="15882" width="12" style="28" customWidth="1"/>
    <col min="15883" max="16128" width="9.140625" style="28"/>
    <col min="16129" max="16129" width="3.85546875" style="28" customWidth="1"/>
    <col min="16130" max="16130" width="13.28515625" style="28" customWidth="1"/>
    <col min="16131" max="16132" width="11.85546875" style="28" customWidth="1"/>
    <col min="16133" max="16133" width="4.42578125" style="28" customWidth="1"/>
    <col min="16134" max="16134" width="11.140625" style="28" customWidth="1"/>
    <col min="16135" max="16135" width="15.85546875" style="28" customWidth="1"/>
    <col min="16136" max="16136" width="15.85546875" style="28" bestFit="1" customWidth="1"/>
    <col min="16137" max="16137" width="9.140625" style="28"/>
    <col min="16138" max="16138" width="12" style="28" customWidth="1"/>
    <col min="16139" max="16384" width="9.140625" style="28"/>
  </cols>
  <sheetData>
    <row r="1" spans="1:8" ht="15.75" customHeight="1" x14ac:dyDescent="0.2">
      <c r="A1" s="62" t="s">
        <v>33</v>
      </c>
      <c r="B1" s="62"/>
      <c r="C1" s="63" t="s">
        <v>32</v>
      </c>
      <c r="D1" s="63"/>
      <c r="E1" s="63"/>
      <c r="F1" s="63"/>
      <c r="G1" s="63"/>
      <c r="H1" s="63"/>
    </row>
    <row r="2" spans="1:8" ht="15.75" customHeight="1" x14ac:dyDescent="0.2">
      <c r="A2" s="62"/>
      <c r="B2" s="62"/>
      <c r="C2" s="30" t="s">
        <v>23</v>
      </c>
      <c r="D2" s="30"/>
      <c r="E2" s="30"/>
      <c r="F2" s="31"/>
      <c r="G2" s="31"/>
      <c r="H2" s="53"/>
    </row>
    <row r="3" spans="1:8" ht="15.75" customHeight="1" x14ac:dyDescent="0.2">
      <c r="A3" s="62"/>
      <c r="B3" s="62"/>
      <c r="C3" s="64" t="s">
        <v>24</v>
      </c>
      <c r="D3" s="64"/>
      <c r="E3" s="64"/>
      <c r="F3" s="64"/>
      <c r="G3" s="64"/>
      <c r="H3" s="64"/>
    </row>
    <row r="4" spans="1:8" ht="15.75" customHeight="1" x14ac:dyDescent="0.2">
      <c r="A4" s="62"/>
      <c r="B4" s="62"/>
      <c r="C4" s="30" t="s">
        <v>24</v>
      </c>
      <c r="D4" s="30"/>
      <c r="E4" s="30"/>
      <c r="F4" s="31"/>
      <c r="G4" s="31"/>
      <c r="H4" s="30"/>
    </row>
    <row r="5" spans="1:8" ht="15.75" customHeight="1" x14ac:dyDescent="0.2">
      <c r="A5" s="62"/>
      <c r="B5" s="62"/>
      <c r="C5" s="64" t="s">
        <v>24</v>
      </c>
      <c r="D5" s="64"/>
      <c r="E5" s="64"/>
      <c r="F5" s="64"/>
      <c r="G5" s="64"/>
      <c r="H5" s="64"/>
    </row>
    <row r="6" spans="1:8" ht="15.75" customHeight="1" x14ac:dyDescent="0.2">
      <c r="A6" s="62"/>
      <c r="B6" s="62"/>
      <c r="C6" s="30" t="s">
        <v>25</v>
      </c>
      <c r="D6" s="30"/>
      <c r="E6" s="30"/>
      <c r="F6" s="31"/>
      <c r="G6" s="31"/>
      <c r="H6" s="30"/>
    </row>
    <row r="7" spans="1:8" ht="15.75" customHeight="1" x14ac:dyDescent="0.2">
      <c r="A7" s="62" t="s">
        <v>28</v>
      </c>
      <c r="B7" s="62"/>
      <c r="C7" s="68" t="str">
        <f>INDEX(Журнал,$H$13,4)</f>
        <v>львов</v>
      </c>
      <c r="D7" s="68"/>
      <c r="E7" s="68"/>
      <c r="F7" s="68"/>
      <c r="G7" s="68"/>
      <c r="H7" s="68"/>
    </row>
    <row r="8" spans="1:8" ht="15.75" customHeight="1" x14ac:dyDescent="0.2">
      <c r="A8" s="62"/>
      <c r="B8" s="62"/>
      <c r="C8" s="30" t="s">
        <v>21</v>
      </c>
      <c r="D8" s="30"/>
      <c r="E8" s="30"/>
      <c r="F8" s="31"/>
      <c r="G8" s="31"/>
      <c r="H8" s="30"/>
    </row>
    <row r="9" spans="1:8" ht="15.75" customHeight="1" x14ac:dyDescent="0.25">
      <c r="A9" s="69" t="s">
        <v>26</v>
      </c>
      <c r="B9" s="69"/>
      <c r="C9" s="30" t="s">
        <v>27</v>
      </c>
      <c r="D9" s="30"/>
      <c r="E9" s="30"/>
      <c r="F9" s="31"/>
      <c r="G9" s="31"/>
      <c r="H9" s="30"/>
    </row>
    <row r="10" spans="1:8" ht="15.75" customHeight="1" x14ac:dyDescent="0.25">
      <c r="A10" s="69" t="s">
        <v>29</v>
      </c>
      <c r="B10" s="69"/>
      <c r="C10" s="30" t="s">
        <v>30</v>
      </c>
      <c r="D10" s="30"/>
      <c r="E10" s="30"/>
      <c r="F10" s="31"/>
      <c r="G10" s="31"/>
      <c r="H10" s="30"/>
    </row>
    <row r="11" spans="1:8" ht="15.75" customHeight="1" x14ac:dyDescent="0.25">
      <c r="A11" s="69" t="s">
        <v>31</v>
      </c>
      <c r="B11" s="69"/>
      <c r="C11" s="30"/>
      <c r="D11" s="30"/>
      <c r="E11" s="30"/>
      <c r="F11" s="31"/>
      <c r="G11" s="31"/>
      <c r="H11" s="30"/>
    </row>
    <row r="12" spans="1:8" ht="15.75" customHeight="1" x14ac:dyDescent="0.2">
      <c r="A12" s="30"/>
      <c r="B12" s="30"/>
      <c r="C12" s="30"/>
      <c r="D12" s="30"/>
      <c r="E12" s="30"/>
      <c r="F12" s="31"/>
      <c r="G12" s="31"/>
      <c r="H12" s="30"/>
    </row>
    <row r="13" spans="1:8" s="50" customFormat="1" ht="15.75" customHeight="1" x14ac:dyDescent="0.25">
      <c r="A13" s="67" t="s">
        <v>35</v>
      </c>
      <c r="B13" s="67"/>
      <c r="C13" s="67"/>
      <c r="D13" s="67"/>
      <c r="E13" s="67"/>
      <c r="F13" s="67"/>
      <c r="G13" s="72">
        <v>10</v>
      </c>
      <c r="H13" s="73">
        <f>MATCH(G13,INDEX(Журнал,,6),0)</f>
        <v>11</v>
      </c>
    </row>
    <row r="14" spans="1:8" s="50" customFormat="1" ht="15.75" customHeight="1" x14ac:dyDescent="0.25">
      <c r="A14" s="54" t="str">
        <f>"от "&amp;TEXT(INDEX(Журнал,$H$13,2),"ДД.ММ.ГГГГ")&amp;" г."</f>
        <v>от 08.02.2013 г.</v>
      </c>
      <c r="B14" s="51"/>
      <c r="C14" s="51"/>
      <c r="D14" s="51"/>
      <c r="E14" s="51"/>
      <c r="F14" s="52"/>
      <c r="G14" s="52"/>
      <c r="H14" s="51"/>
    </row>
    <row r="15" spans="1:8" ht="15.75" customHeight="1" x14ac:dyDescent="0.2">
      <c r="A15" s="30"/>
      <c r="B15" s="30"/>
      <c r="C15" s="30"/>
      <c r="D15" s="30"/>
      <c r="E15" s="30"/>
      <c r="F15" s="31"/>
      <c r="G15" s="31"/>
      <c r="H15" s="30"/>
    </row>
    <row r="16" spans="1:8" s="43" customFormat="1" ht="15.75" customHeight="1" x14ac:dyDescent="0.25">
      <c r="A16" s="47" t="s">
        <v>20</v>
      </c>
      <c r="B16" s="49" t="s">
        <v>19</v>
      </c>
      <c r="C16" s="49"/>
      <c r="D16" s="49"/>
      <c r="E16" s="47" t="s">
        <v>37</v>
      </c>
      <c r="F16" s="48" t="s">
        <v>36</v>
      </c>
      <c r="G16" s="48" t="s">
        <v>38</v>
      </c>
      <c r="H16" s="47" t="s">
        <v>39</v>
      </c>
    </row>
    <row r="17" spans="1:8" s="43" customFormat="1" ht="30" customHeight="1" x14ac:dyDescent="0.2">
      <c r="A17" s="46">
        <v>1</v>
      </c>
      <c r="B17" s="70" t="str">
        <f>"Название товара "&amp;INDEX(Журнал,$H$13,7)&amp;CHAR(10)&amp;"на станцию "&amp;INDEX(Журнал,$H$13,5)</f>
        <v>Название товара 7878
на станцию ст15</v>
      </c>
      <c r="C17" s="70"/>
      <c r="D17" s="70"/>
      <c r="E17" s="45"/>
      <c r="F17" s="55">
        <f>INDEX(Журнал,$H$13,8)</f>
        <v>485</v>
      </c>
      <c r="G17" s="55">
        <f>INDEX(Журнал,$H$13,12)</f>
        <v>115.95</v>
      </c>
      <c r="H17" s="44"/>
    </row>
    <row r="18" spans="1:8" ht="15.75" customHeight="1" x14ac:dyDescent="0.25">
      <c r="A18" s="30"/>
      <c r="B18" s="30"/>
      <c r="C18" s="30"/>
      <c r="D18" s="30"/>
      <c r="E18" s="30"/>
      <c r="F18" s="31"/>
      <c r="G18" s="41" t="s">
        <v>40</v>
      </c>
      <c r="H18" s="42">
        <f>H17</f>
        <v>0</v>
      </c>
    </row>
    <row r="19" spans="1:8" ht="15.75" customHeight="1" x14ac:dyDescent="0.25">
      <c r="A19" s="30"/>
      <c r="B19" s="30"/>
      <c r="C19" s="30"/>
      <c r="D19" s="30"/>
      <c r="E19" s="30"/>
      <c r="F19" s="31"/>
      <c r="G19" s="41" t="s">
        <v>41</v>
      </c>
      <c r="H19" s="40">
        <f>H18*0.2</f>
        <v>0</v>
      </c>
    </row>
    <row r="20" spans="1:8" ht="15.75" customHeight="1" x14ac:dyDescent="0.25">
      <c r="A20" s="30"/>
      <c r="B20" s="30"/>
      <c r="C20" s="30"/>
      <c r="D20" s="30"/>
      <c r="E20" s="30"/>
      <c r="F20" s="31"/>
      <c r="G20" s="41" t="s">
        <v>42</v>
      </c>
      <c r="H20" s="40">
        <f>H18*1.2</f>
        <v>0</v>
      </c>
    </row>
    <row r="21" spans="1:8" ht="15.75" customHeight="1" x14ac:dyDescent="0.2">
      <c r="B21" s="30"/>
      <c r="C21" s="30"/>
      <c r="D21" s="30"/>
      <c r="E21" s="30"/>
      <c r="F21" s="31"/>
      <c r="G21" s="31"/>
      <c r="H21" s="30"/>
    </row>
    <row r="22" spans="1:8" ht="15.75" customHeight="1" x14ac:dyDescent="0.2">
      <c r="B22" s="30" t="s">
        <v>43</v>
      </c>
      <c r="C22" s="30"/>
      <c r="D22" s="30"/>
      <c r="E22" s="30"/>
      <c r="F22" s="31"/>
      <c r="G22" s="31"/>
      <c r="H22" s="30"/>
    </row>
    <row r="23" spans="1:8" ht="15.75" customHeight="1" x14ac:dyDescent="0.25">
      <c r="B23" s="39"/>
      <c r="C23" s="30"/>
      <c r="D23" s="30"/>
      <c r="E23" s="30"/>
      <c r="F23" s="31"/>
      <c r="G23" s="31"/>
      <c r="H23" s="30"/>
    </row>
    <row r="24" spans="1:8" ht="15.75" customHeight="1" x14ac:dyDescent="0.2">
      <c r="B24" s="30" t="s">
        <v>22</v>
      </c>
      <c r="C24" s="31">
        <f>H19</f>
        <v>0</v>
      </c>
      <c r="D24" s="30"/>
      <c r="E24" s="30"/>
      <c r="F24" s="31"/>
      <c r="G24" s="31"/>
      <c r="H24" s="30"/>
    </row>
    <row r="25" spans="1:8" ht="15.75" customHeight="1" x14ac:dyDescent="0.2">
      <c r="A25" s="30"/>
      <c r="B25" s="30"/>
      <c r="C25" s="30"/>
      <c r="D25" s="30"/>
      <c r="E25" s="30"/>
      <c r="F25" s="31"/>
      <c r="G25" s="31"/>
      <c r="H25" s="30"/>
    </row>
    <row r="26" spans="1:8" ht="15.75" customHeight="1" x14ac:dyDescent="0.2">
      <c r="A26" s="71"/>
      <c r="B26" s="71"/>
      <c r="C26" s="36"/>
      <c r="D26" s="36"/>
      <c r="E26" s="36"/>
      <c r="F26" s="35"/>
      <c r="G26" s="35"/>
      <c r="H26" s="36"/>
    </row>
    <row r="27" spans="1:8" ht="15.75" customHeight="1" x14ac:dyDescent="0.2">
      <c r="A27" s="65"/>
      <c r="B27" s="65"/>
      <c r="C27" s="66"/>
      <c r="D27" s="66"/>
      <c r="E27" s="36"/>
      <c r="F27" s="38"/>
      <c r="G27" s="35"/>
      <c r="H27" s="36"/>
    </row>
    <row r="28" spans="1:8" ht="15.75" customHeight="1" x14ac:dyDescent="0.2">
      <c r="A28" s="30"/>
      <c r="B28" s="36"/>
      <c r="C28" s="37"/>
      <c r="D28" s="33"/>
      <c r="E28" s="36"/>
      <c r="F28" s="35"/>
      <c r="G28" s="34"/>
      <c r="H28" s="33"/>
    </row>
    <row r="29" spans="1:8" ht="15.75" customHeight="1" x14ac:dyDescent="0.2">
      <c r="A29" s="30"/>
      <c r="B29" s="32"/>
      <c r="C29" s="30"/>
      <c r="D29" s="30"/>
      <c r="E29" s="30"/>
      <c r="F29" s="31"/>
      <c r="G29" s="31"/>
      <c r="H29" s="30"/>
    </row>
    <row r="30" spans="1:8" ht="15.75" customHeight="1" x14ac:dyDescent="0.2">
      <c r="A30" s="30"/>
      <c r="B30" s="30"/>
      <c r="C30" s="30"/>
      <c r="D30" s="30"/>
      <c r="E30" s="30"/>
      <c r="F30" s="31"/>
      <c r="G30" s="31"/>
      <c r="H30" s="30"/>
    </row>
  </sheetData>
  <mergeCells count="20">
    <mergeCell ref="A27:B27"/>
    <mergeCell ref="C27:D27"/>
    <mergeCell ref="A13:F13"/>
    <mergeCell ref="A5:B5"/>
    <mergeCell ref="C5:H5"/>
    <mergeCell ref="A6:B6"/>
    <mergeCell ref="A7:B7"/>
    <mergeCell ref="C7:H7"/>
    <mergeCell ref="A8:B8"/>
    <mergeCell ref="A9:B9"/>
    <mergeCell ref="A10:B10"/>
    <mergeCell ref="A11:B11"/>
    <mergeCell ref="B17:D17"/>
    <mergeCell ref="A26:B26"/>
    <mergeCell ref="A4:B4"/>
    <mergeCell ref="A1:B1"/>
    <mergeCell ref="C1:H1"/>
    <mergeCell ref="A2:B2"/>
    <mergeCell ref="A3:B3"/>
    <mergeCell ref="C3:H3"/>
  </mergeCells>
  <dataValidations count="1">
    <dataValidation type="list" allowBlank="1" showInputMessage="1" showErrorMessage="1" sqref="G13">
      <formula1>INDEX(Журнал,,6)</formula1>
    </dataValidation>
  </dataValidations>
  <pageMargins left="0.75" right="0.75" top="1" bottom="1" header="0.5" footer="0.5"/>
  <pageSetup paperSize="9" scale="9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журнал </vt:lpstr>
      <vt:lpstr>накладная</vt:lpstr>
      <vt:lpstr>Журнал</vt:lpstr>
    </vt:vector>
  </TitlesOfParts>
  <Company>DNA Project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X64</dc:creator>
  <cp:lastModifiedBy>*</cp:lastModifiedBy>
  <dcterms:created xsi:type="dcterms:W3CDTF">2014-02-03T16:42:08Z</dcterms:created>
  <dcterms:modified xsi:type="dcterms:W3CDTF">2014-02-03T18:03:22Z</dcterms:modified>
</cp:coreProperties>
</file>