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16" i="1"/>
  <c r="L16"/>
  <c r="F16"/>
  <c r="E16"/>
  <c r="I15"/>
  <c r="H15"/>
  <c r="G15"/>
  <c r="K15" s="1"/>
  <c r="I14"/>
  <c r="H14"/>
  <c r="K14" s="1"/>
  <c r="G14"/>
  <c r="I13"/>
  <c r="H13"/>
  <c r="G13"/>
  <c r="K13" s="1"/>
  <c r="I12"/>
  <c r="H12"/>
  <c r="K12" s="1"/>
  <c r="G12"/>
  <c r="I11"/>
  <c r="H11"/>
  <c r="G11"/>
  <c r="K11" s="1"/>
  <c r="I10"/>
  <c r="H10"/>
  <c r="K10" s="1"/>
  <c r="G10"/>
  <c r="I9"/>
  <c r="H9"/>
  <c r="G9"/>
  <c r="K9" s="1"/>
  <c r="I8"/>
  <c r="H8"/>
  <c r="K8" s="1"/>
  <c r="G8"/>
  <c r="I7"/>
  <c r="H7"/>
  <c r="G7"/>
  <c r="K7" s="1"/>
  <c r="I6"/>
  <c r="H6"/>
  <c r="G6"/>
  <c r="I5"/>
  <c r="H5"/>
  <c r="G5"/>
  <c r="K5" s="1"/>
  <c r="I4"/>
  <c r="H4"/>
  <c r="G4"/>
  <c r="I3"/>
  <c r="H3"/>
  <c r="G3"/>
  <c r="G16" s="1"/>
  <c r="H16" l="1"/>
  <c r="K4"/>
  <c r="K6"/>
  <c r="N5"/>
  <c r="N7"/>
  <c r="N9"/>
  <c r="N11"/>
  <c r="N13"/>
  <c r="N15"/>
  <c r="N4"/>
  <c r="N6"/>
  <c r="N8"/>
  <c r="N10"/>
  <c r="N12"/>
  <c r="N14"/>
  <c r="K3"/>
  <c r="K16" s="1"/>
  <c r="I16"/>
  <c r="N3" l="1"/>
  <c r="N16" s="1"/>
</calcChain>
</file>

<file path=xl/sharedStrings.xml><?xml version="1.0" encoding="utf-8"?>
<sst xmlns="http://schemas.openxmlformats.org/spreadsheetml/2006/main" count="42" uniqueCount="42">
  <si>
    <t>№</t>
  </si>
  <si>
    <t>ФИО водителя</t>
  </si>
  <si>
    <t>№ накл</t>
  </si>
  <si>
    <t>Загрузка</t>
  </si>
  <si>
    <t>Выгрузка</t>
  </si>
  <si>
    <t>Не довоз</t>
  </si>
  <si>
    <t>Допуск</t>
  </si>
  <si>
    <t>Сумма съёма</t>
  </si>
  <si>
    <t>Съем</t>
  </si>
  <si>
    <t>Аванс</t>
  </si>
  <si>
    <t>Простой</t>
  </si>
  <si>
    <t>На руки</t>
  </si>
  <si>
    <t>Кирин Олег Александрович</t>
  </si>
  <si>
    <t>к943ео123-ес8827 23</t>
  </si>
  <si>
    <t>Трубачев Александр Александрович</t>
  </si>
  <si>
    <t xml:space="preserve">к944ео123-ес8826 23 </t>
  </si>
  <si>
    <t>Климин Александр Иванович</t>
  </si>
  <si>
    <t>к946ео123-ес6758 23</t>
  </si>
  <si>
    <t xml:space="preserve">Злищев Виктор Сергеевич </t>
  </si>
  <si>
    <t>к947ео123-ес6760 23</t>
  </si>
  <si>
    <t xml:space="preserve">Балакарев Анатолий Александрович </t>
  </si>
  <si>
    <t>к950ео123-ес6756 23</t>
  </si>
  <si>
    <t>Трубачев Руслан Александрович</t>
  </si>
  <si>
    <t>к953ео123-ес6757 23</t>
  </si>
  <si>
    <t xml:space="preserve">Кудряшов Александр Сергеевич </t>
  </si>
  <si>
    <t>у621мм161-рт9571 61</t>
  </si>
  <si>
    <t>Пипник Михаил Александрович</t>
  </si>
  <si>
    <t>с583он161-рт9108 61</t>
  </si>
  <si>
    <t>Федюн Николай Михайлович</t>
  </si>
  <si>
    <t>т498сх161-рх1397 61</t>
  </si>
  <si>
    <t>Сасимов Сергей Владимирович</t>
  </si>
  <si>
    <t>в433ка123-ет0211 23</t>
  </si>
  <si>
    <t>Сасимов Сергей Анатольевич</t>
  </si>
  <si>
    <t>а564ка123-ет0143 23</t>
  </si>
  <si>
    <t>Бурко Иван Евгеньевич</t>
  </si>
  <si>
    <t>с820во123-ес0611 23</t>
  </si>
  <si>
    <t>ИТОГО</t>
  </si>
  <si>
    <t>Сумма заработка</t>
  </si>
  <si>
    <t>7918  Александр Бакланов(если всё плохо) 7988  Сергей Анатольевич (Юг Масло) Директория центральная проходная</t>
  </si>
  <si>
    <t>02-03.13.2013г.Тбилисская-Ейск</t>
  </si>
  <si>
    <t>Добрый день! Помогите пожалуйста выбрать формулу для того чтобы, в столбце (K)"съём" все положительные числа становились "нулём", а отрицательные числа оставались без изменения. Это очень важно при расчете "на руки". Зарание спасибо. С Уважением Вячеслав.</t>
  </si>
  <si>
    <t>№ Авто</t>
  </si>
</sst>
</file>

<file path=xl/styles.xml><?xml version="1.0" encoding="utf-8"?>
<styleSheet xmlns="http://schemas.openxmlformats.org/spreadsheetml/2006/main">
  <numFmts count="5">
    <numFmt numFmtId="164" formatCode="[$-419]d\ mmm;@"/>
    <numFmt numFmtId="165" formatCode="#,##0&quot;р.&quot;"/>
    <numFmt numFmtId="166" formatCode="[Blue]#;[Red]\-#;[Black]0"/>
    <numFmt numFmtId="167" formatCode="#,##0.0&quot;р.&quot;"/>
    <numFmt numFmtId="168" formatCode="[Blue]#&quot;р.&quot;;[Red]\-#&quot;р.&quot;;[Black]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/>
    </xf>
    <xf numFmtId="0" fontId="4" fillId="7" borderId="4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/>
    </xf>
    <xf numFmtId="165" fontId="4" fillId="7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164" fontId="1" fillId="8" borderId="7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pane ySplit="2" topLeftCell="A9" activePane="bottomLeft" state="frozen"/>
      <selection pane="bottomLeft" activeCell="I9" sqref="I9"/>
    </sheetView>
  </sheetViews>
  <sheetFormatPr defaultRowHeight="15"/>
  <cols>
    <col min="1" max="1" width="3.42578125" bestFit="1" customWidth="1"/>
    <col min="2" max="2" width="35.7109375" bestFit="1" customWidth="1"/>
    <col min="3" max="3" width="8.7109375" bestFit="1" customWidth="1"/>
    <col min="4" max="4" width="20.28515625" bestFit="1" customWidth="1"/>
    <col min="5" max="5" width="8.7109375" bestFit="1" customWidth="1"/>
    <col min="6" max="6" width="8.140625" bestFit="1" customWidth="1"/>
    <col min="7" max="7" width="7" bestFit="1" customWidth="1"/>
    <col min="8" max="8" width="8.42578125" bestFit="1" customWidth="1"/>
    <col min="9" max="9" width="12" bestFit="1" customWidth="1"/>
    <col min="10" max="10" width="7.5703125" bestFit="1" customWidth="1"/>
    <col min="11" max="11" width="11.42578125" customWidth="1"/>
    <col min="12" max="12" width="10.85546875" bestFit="1" customWidth="1"/>
    <col min="13" max="13" width="9.7109375" bestFit="1" customWidth="1"/>
    <col min="14" max="14" width="12" bestFit="1" customWidth="1"/>
  </cols>
  <sheetData>
    <row r="1" spans="1:14" ht="31.5">
      <c r="A1" s="1" t="s">
        <v>0</v>
      </c>
      <c r="B1" s="2" t="s">
        <v>1</v>
      </c>
      <c r="C1" s="3" t="s">
        <v>2</v>
      </c>
      <c r="D1" s="4" t="s">
        <v>41</v>
      </c>
      <c r="E1" s="1" t="s">
        <v>3</v>
      </c>
      <c r="F1" s="1" t="s">
        <v>4</v>
      </c>
      <c r="G1" s="5" t="s">
        <v>5</v>
      </c>
      <c r="H1" s="6" t="s">
        <v>6</v>
      </c>
      <c r="I1" s="7" t="s">
        <v>37</v>
      </c>
      <c r="J1" s="27" t="s">
        <v>7</v>
      </c>
      <c r="K1" s="8" t="s">
        <v>8</v>
      </c>
      <c r="L1" s="9" t="s">
        <v>9</v>
      </c>
      <c r="M1" s="10" t="s">
        <v>10</v>
      </c>
      <c r="N1" s="11" t="s">
        <v>11</v>
      </c>
    </row>
    <row r="2" spans="1:14" ht="31.5">
      <c r="A2" s="30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>
      <c r="A3" s="12">
        <v>1</v>
      </c>
      <c r="B3" s="22" t="s">
        <v>12</v>
      </c>
      <c r="C3" s="14">
        <v>18</v>
      </c>
      <c r="D3" s="23" t="s">
        <v>13</v>
      </c>
      <c r="E3" s="24">
        <v>33200</v>
      </c>
      <c r="F3" s="24">
        <v>32960</v>
      </c>
      <c r="G3" s="29">
        <f t="shared" ref="G3:G6" si="0">F3-E3</f>
        <v>-240</v>
      </c>
      <c r="H3" s="15">
        <f t="shared" ref="H3:H15" si="1">F3*0.002</f>
        <v>65.92</v>
      </c>
      <c r="I3" s="16">
        <f>F3*0.5</f>
        <v>16480</v>
      </c>
      <c r="J3" s="26">
        <v>12</v>
      </c>
      <c r="K3" s="28">
        <f t="shared" ref="K3:K15" si="2">(G3+H3)*J3</f>
        <v>-2088.96</v>
      </c>
      <c r="L3" s="17">
        <v>10000</v>
      </c>
      <c r="M3" s="18">
        <v>2000</v>
      </c>
      <c r="N3" s="18">
        <f>I3+K3-L3+M3</f>
        <v>6391.0400000000009</v>
      </c>
    </row>
    <row r="4" spans="1:14">
      <c r="A4" s="12">
        <v>2</v>
      </c>
      <c r="B4" s="25" t="s">
        <v>14</v>
      </c>
      <c r="C4" s="14">
        <v>21</v>
      </c>
      <c r="D4" s="23" t="s">
        <v>15</v>
      </c>
      <c r="E4" s="24">
        <v>33540</v>
      </c>
      <c r="F4" s="24">
        <v>33520</v>
      </c>
      <c r="G4" s="29">
        <f t="shared" si="0"/>
        <v>-20</v>
      </c>
      <c r="H4" s="15">
        <f t="shared" si="1"/>
        <v>67.040000000000006</v>
      </c>
      <c r="I4" s="16">
        <f t="shared" ref="I4:I15" si="3">F4*0.5</f>
        <v>16760</v>
      </c>
      <c r="J4" s="26">
        <v>12</v>
      </c>
      <c r="K4" s="28">
        <f t="shared" si="2"/>
        <v>564.48</v>
      </c>
      <c r="L4" s="17">
        <v>0</v>
      </c>
      <c r="M4" s="18">
        <v>0</v>
      </c>
      <c r="N4" s="18">
        <f t="shared" ref="N4:N15" si="4">I4-L4+K4+M4</f>
        <v>17324.48</v>
      </c>
    </row>
    <row r="5" spans="1:14">
      <c r="A5" s="12">
        <v>3</v>
      </c>
      <c r="B5" s="25" t="s">
        <v>16</v>
      </c>
      <c r="C5" s="14">
        <v>14</v>
      </c>
      <c r="D5" s="23" t="s">
        <v>17</v>
      </c>
      <c r="E5" s="24">
        <v>32520</v>
      </c>
      <c r="F5" s="24">
        <v>32080</v>
      </c>
      <c r="G5" s="29">
        <f>F5-E5</f>
        <v>-440</v>
      </c>
      <c r="H5" s="15">
        <f>F5*0.002</f>
        <v>64.16</v>
      </c>
      <c r="I5" s="16">
        <f t="shared" si="3"/>
        <v>16040</v>
      </c>
      <c r="J5" s="26">
        <v>12</v>
      </c>
      <c r="K5" s="28">
        <f t="shared" si="2"/>
        <v>-4510.08</v>
      </c>
      <c r="L5" s="17">
        <v>0</v>
      </c>
      <c r="M5" s="18">
        <v>0</v>
      </c>
      <c r="N5" s="18">
        <f t="shared" si="4"/>
        <v>11529.92</v>
      </c>
    </row>
    <row r="6" spans="1:14">
      <c r="A6" s="12">
        <v>4</v>
      </c>
      <c r="B6" s="22" t="s">
        <v>18</v>
      </c>
      <c r="C6" s="14">
        <v>11</v>
      </c>
      <c r="D6" s="23" t="s">
        <v>19</v>
      </c>
      <c r="E6" s="24">
        <v>33520</v>
      </c>
      <c r="F6" s="24">
        <v>33200</v>
      </c>
      <c r="G6" s="29">
        <f t="shared" si="0"/>
        <v>-320</v>
      </c>
      <c r="H6" s="15">
        <f t="shared" si="1"/>
        <v>66.400000000000006</v>
      </c>
      <c r="I6" s="16">
        <f t="shared" si="3"/>
        <v>16600</v>
      </c>
      <c r="J6" s="26">
        <v>12</v>
      </c>
      <c r="K6" s="28">
        <f t="shared" si="2"/>
        <v>-3043.2</v>
      </c>
      <c r="L6" s="17">
        <v>0</v>
      </c>
      <c r="M6" s="18">
        <v>0</v>
      </c>
      <c r="N6" s="18">
        <f t="shared" si="4"/>
        <v>13556.8</v>
      </c>
    </row>
    <row r="7" spans="1:14">
      <c r="A7" s="12">
        <v>5</v>
      </c>
      <c r="B7" s="25" t="s">
        <v>20</v>
      </c>
      <c r="C7" s="14">
        <v>19</v>
      </c>
      <c r="D7" s="23" t="s">
        <v>21</v>
      </c>
      <c r="E7" s="24">
        <v>32800</v>
      </c>
      <c r="F7" s="24">
        <v>32760</v>
      </c>
      <c r="G7" s="29">
        <f>F7-E7</f>
        <v>-40</v>
      </c>
      <c r="H7" s="15">
        <f>F7*0.002</f>
        <v>65.52</v>
      </c>
      <c r="I7" s="16">
        <f t="shared" si="3"/>
        <v>16380</v>
      </c>
      <c r="J7" s="26">
        <v>12</v>
      </c>
      <c r="K7" s="28">
        <f t="shared" si="2"/>
        <v>306.23999999999995</v>
      </c>
      <c r="L7" s="17">
        <v>0</v>
      </c>
      <c r="M7" s="18">
        <v>0</v>
      </c>
      <c r="N7" s="18">
        <f t="shared" si="4"/>
        <v>16686.240000000002</v>
      </c>
    </row>
    <row r="8" spans="1:14">
      <c r="A8" s="12">
        <v>6</v>
      </c>
      <c r="B8" s="25" t="s">
        <v>22</v>
      </c>
      <c r="C8" s="14">
        <v>22</v>
      </c>
      <c r="D8" s="23" t="s">
        <v>23</v>
      </c>
      <c r="E8" s="24">
        <v>33720</v>
      </c>
      <c r="F8" s="24">
        <v>33380</v>
      </c>
      <c r="G8" s="29">
        <f>F8-E8</f>
        <v>-340</v>
      </c>
      <c r="H8" s="15">
        <f t="shared" si="1"/>
        <v>66.760000000000005</v>
      </c>
      <c r="I8" s="16">
        <f t="shared" si="3"/>
        <v>16690</v>
      </c>
      <c r="J8" s="26">
        <v>12</v>
      </c>
      <c r="K8" s="28">
        <f t="shared" si="2"/>
        <v>-3278.88</v>
      </c>
      <c r="L8" s="17">
        <v>0</v>
      </c>
      <c r="M8" s="18">
        <v>0</v>
      </c>
      <c r="N8" s="18">
        <f t="shared" si="4"/>
        <v>13411.119999999999</v>
      </c>
    </row>
    <row r="9" spans="1:14">
      <c r="A9" s="12">
        <v>1</v>
      </c>
      <c r="B9" s="25" t="s">
        <v>24</v>
      </c>
      <c r="C9" s="14">
        <v>17</v>
      </c>
      <c r="D9" s="23" t="s">
        <v>25</v>
      </c>
      <c r="E9" s="24">
        <v>34780</v>
      </c>
      <c r="F9" s="24">
        <v>34710</v>
      </c>
      <c r="G9" s="29">
        <f t="shared" ref="G9:G15" si="5">F9-E9</f>
        <v>-70</v>
      </c>
      <c r="H9" s="15">
        <f t="shared" si="1"/>
        <v>69.42</v>
      </c>
      <c r="I9" s="16">
        <f t="shared" si="3"/>
        <v>17355</v>
      </c>
      <c r="J9" s="26">
        <v>12</v>
      </c>
      <c r="K9" s="28">
        <f t="shared" si="2"/>
        <v>-6.9599999999999795</v>
      </c>
      <c r="L9" s="17">
        <v>5000</v>
      </c>
      <c r="M9" s="18">
        <v>0</v>
      </c>
      <c r="N9" s="18">
        <f t="shared" si="4"/>
        <v>12348.04</v>
      </c>
    </row>
    <row r="10" spans="1:14">
      <c r="A10" s="12">
        <v>2</v>
      </c>
      <c r="B10" s="25" t="s">
        <v>26</v>
      </c>
      <c r="C10" s="14">
        <v>16</v>
      </c>
      <c r="D10" s="23" t="s">
        <v>27</v>
      </c>
      <c r="E10" s="24">
        <v>33260</v>
      </c>
      <c r="F10" s="24">
        <v>33280</v>
      </c>
      <c r="G10" s="29">
        <f t="shared" si="5"/>
        <v>20</v>
      </c>
      <c r="H10" s="15">
        <f t="shared" si="1"/>
        <v>66.56</v>
      </c>
      <c r="I10" s="16">
        <f t="shared" si="3"/>
        <v>16640</v>
      </c>
      <c r="J10" s="26">
        <v>12</v>
      </c>
      <c r="K10" s="28">
        <f t="shared" si="2"/>
        <v>1038.72</v>
      </c>
      <c r="L10" s="17">
        <v>5000</v>
      </c>
      <c r="M10" s="18">
        <v>0</v>
      </c>
      <c r="N10" s="18">
        <f t="shared" si="4"/>
        <v>12678.72</v>
      </c>
    </row>
    <row r="11" spans="1:14">
      <c r="A11" s="12">
        <v>3</v>
      </c>
      <c r="B11" s="13" t="s">
        <v>28</v>
      </c>
      <c r="C11" s="14">
        <v>12</v>
      </c>
      <c r="D11" s="13" t="s">
        <v>29</v>
      </c>
      <c r="E11" s="24">
        <v>24740</v>
      </c>
      <c r="F11" s="24">
        <v>24700</v>
      </c>
      <c r="G11" s="29">
        <f t="shared" si="5"/>
        <v>-40</v>
      </c>
      <c r="H11" s="15">
        <f t="shared" si="1"/>
        <v>49.4</v>
      </c>
      <c r="I11" s="16">
        <f t="shared" si="3"/>
        <v>12350</v>
      </c>
      <c r="J11" s="26">
        <v>12</v>
      </c>
      <c r="K11" s="28">
        <f t="shared" si="2"/>
        <v>112.79999999999998</v>
      </c>
      <c r="L11" s="17">
        <v>0</v>
      </c>
      <c r="M11" s="18">
        <v>0</v>
      </c>
      <c r="N11" s="18">
        <f t="shared" si="4"/>
        <v>12462.8</v>
      </c>
    </row>
    <row r="12" spans="1:14">
      <c r="A12" s="12">
        <v>4</v>
      </c>
      <c r="B12" s="13" t="s">
        <v>30</v>
      </c>
      <c r="C12" s="14">
        <v>13</v>
      </c>
      <c r="D12" s="13" t="s">
        <v>31</v>
      </c>
      <c r="E12" s="24">
        <v>35480</v>
      </c>
      <c r="F12" s="24">
        <v>35200</v>
      </c>
      <c r="G12" s="29">
        <f t="shared" si="5"/>
        <v>-280</v>
      </c>
      <c r="H12" s="15">
        <f t="shared" si="1"/>
        <v>70.400000000000006</v>
      </c>
      <c r="I12" s="16">
        <f t="shared" si="3"/>
        <v>17600</v>
      </c>
      <c r="J12" s="26">
        <v>12</v>
      </c>
      <c r="K12" s="28">
        <f t="shared" si="2"/>
        <v>-2515.1999999999998</v>
      </c>
      <c r="L12" s="17">
        <v>0</v>
      </c>
      <c r="M12" s="18">
        <v>0</v>
      </c>
      <c r="N12" s="18">
        <f t="shared" si="4"/>
        <v>15084.8</v>
      </c>
    </row>
    <row r="13" spans="1:14">
      <c r="A13" s="12">
        <v>5</v>
      </c>
      <c r="B13" s="13" t="s">
        <v>32</v>
      </c>
      <c r="C13" s="14">
        <v>15</v>
      </c>
      <c r="D13" s="13" t="s">
        <v>33</v>
      </c>
      <c r="E13" s="24">
        <v>34020</v>
      </c>
      <c r="F13" s="24">
        <v>33960</v>
      </c>
      <c r="G13" s="29">
        <f t="shared" si="5"/>
        <v>-60</v>
      </c>
      <c r="H13" s="15">
        <f t="shared" si="1"/>
        <v>67.92</v>
      </c>
      <c r="I13" s="16">
        <f t="shared" si="3"/>
        <v>16980</v>
      </c>
      <c r="J13" s="26">
        <v>12</v>
      </c>
      <c r="K13" s="28">
        <f t="shared" si="2"/>
        <v>95.04000000000002</v>
      </c>
      <c r="L13" s="17">
        <v>0</v>
      </c>
      <c r="M13" s="18">
        <v>0</v>
      </c>
      <c r="N13" s="18">
        <f t="shared" si="4"/>
        <v>17075.04</v>
      </c>
    </row>
    <row r="14" spans="1:14">
      <c r="A14" s="12">
        <v>6</v>
      </c>
      <c r="B14" s="13" t="s">
        <v>34</v>
      </c>
      <c r="C14" s="14">
        <v>23</v>
      </c>
      <c r="D14" s="13" t="s">
        <v>35</v>
      </c>
      <c r="E14" s="24">
        <v>33220</v>
      </c>
      <c r="F14" s="24">
        <v>33200</v>
      </c>
      <c r="G14" s="29">
        <f t="shared" si="5"/>
        <v>-20</v>
      </c>
      <c r="H14" s="15">
        <f t="shared" si="1"/>
        <v>66.400000000000006</v>
      </c>
      <c r="I14" s="16">
        <f t="shared" si="3"/>
        <v>16600</v>
      </c>
      <c r="J14" s="26">
        <v>12</v>
      </c>
      <c r="K14" s="28">
        <f t="shared" si="2"/>
        <v>556.80000000000007</v>
      </c>
      <c r="L14" s="17">
        <v>0</v>
      </c>
      <c r="M14" s="18">
        <v>0</v>
      </c>
      <c r="N14" s="18">
        <f t="shared" si="4"/>
        <v>17156.8</v>
      </c>
    </row>
    <row r="15" spans="1:14">
      <c r="A15" s="12">
        <v>7</v>
      </c>
      <c r="B15" s="13"/>
      <c r="C15" s="14"/>
      <c r="D15" s="13"/>
      <c r="E15" s="12"/>
      <c r="F15" s="12"/>
      <c r="G15" s="29">
        <f t="shared" si="5"/>
        <v>0</v>
      </c>
      <c r="H15" s="15">
        <f t="shared" si="1"/>
        <v>0</v>
      </c>
      <c r="I15" s="16">
        <f t="shared" si="3"/>
        <v>0</v>
      </c>
      <c r="J15" s="26">
        <v>12</v>
      </c>
      <c r="K15" s="28">
        <f t="shared" si="2"/>
        <v>0</v>
      </c>
      <c r="L15" s="17">
        <v>0</v>
      </c>
      <c r="M15" s="18">
        <v>0</v>
      </c>
      <c r="N15" s="18">
        <f t="shared" si="4"/>
        <v>0</v>
      </c>
    </row>
    <row r="16" spans="1:14" ht="15.75">
      <c r="A16" s="32" t="s">
        <v>36</v>
      </c>
      <c r="B16" s="33"/>
      <c r="C16" s="33"/>
      <c r="D16" s="34"/>
      <c r="E16" s="19">
        <f>SUM(E3:E15)</f>
        <v>394800</v>
      </c>
      <c r="F16" s="19">
        <f t="shared" ref="F16:H16" si="6">SUM(F3:F15)</f>
        <v>392950</v>
      </c>
      <c r="G16" s="19">
        <f t="shared" si="6"/>
        <v>-1850</v>
      </c>
      <c r="H16" s="19">
        <f t="shared" si="6"/>
        <v>785.89999999999986</v>
      </c>
      <c r="I16" s="20">
        <f>SUM(I3:I15)</f>
        <v>196475</v>
      </c>
      <c r="J16" s="21"/>
      <c r="K16" s="20">
        <f>SUM(K3:K15)</f>
        <v>-12769.199999999997</v>
      </c>
      <c r="L16" s="20">
        <f>SUM(L3:L15)</f>
        <v>20000</v>
      </c>
      <c r="M16" s="20">
        <f t="shared" ref="M16:N16" si="7">SUM(M3:M15)</f>
        <v>2000</v>
      </c>
      <c r="N16" s="20">
        <f t="shared" si="7"/>
        <v>165705.80000000002</v>
      </c>
    </row>
    <row r="17" spans="1:14">
      <c r="A17" s="35" t="s">
        <v>38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.75" thickBot="1"/>
    <row r="19" spans="1:14">
      <c r="B19" s="37" t="s">
        <v>40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</row>
    <row r="20" spans="1:14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/>
    </row>
    <row r="22" spans="1:14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</row>
    <row r="23" spans="1:14" ht="15.75" thickBot="1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</row>
  </sheetData>
  <mergeCells count="4">
    <mergeCell ref="A2:N2"/>
    <mergeCell ref="A16:D16"/>
    <mergeCell ref="A17:N17"/>
    <mergeCell ref="B19:N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2014-01-17T14:24:18Z</dcterms:modified>
</cp:coreProperties>
</file>