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Q28" i="1"/>
  <c r="O28"/>
  <c r="R28" s="1"/>
  <c r="P28" s="1"/>
  <c r="N28"/>
  <c r="Q27"/>
  <c r="O27"/>
  <c r="R27" s="1"/>
  <c r="P27" s="1"/>
  <c r="N27"/>
  <c r="R26"/>
  <c r="Q26"/>
  <c r="P26"/>
  <c r="O26"/>
  <c r="N26"/>
  <c r="Q25"/>
  <c r="O25"/>
  <c r="R25" s="1"/>
  <c r="P25" s="1"/>
  <c r="N25"/>
  <c r="R24"/>
  <c r="Q24"/>
  <c r="P24"/>
  <c r="O24"/>
  <c r="N24"/>
  <c r="Q23"/>
  <c r="O23"/>
  <c r="R23" s="1"/>
  <c r="P23" s="1"/>
  <c r="N23"/>
  <c r="R22"/>
  <c r="Q22"/>
  <c r="P22"/>
  <c r="O22"/>
  <c r="N22"/>
  <c r="Q21"/>
  <c r="O21"/>
  <c r="R21" s="1"/>
  <c r="P21" s="1"/>
  <c r="N21"/>
  <c r="R20"/>
  <c r="Q20"/>
  <c r="P20"/>
  <c r="O20"/>
  <c r="N20"/>
  <c r="Q19"/>
  <c r="O19"/>
  <c r="R19" s="1"/>
  <c r="P19" s="1"/>
  <c r="N19"/>
  <c r="R18"/>
  <c r="Q18"/>
  <c r="P18"/>
  <c r="O18"/>
  <c r="N18"/>
  <c r="Q17"/>
  <c r="O17"/>
  <c r="R17" s="1"/>
  <c r="P17" s="1"/>
  <c r="N17"/>
  <c r="R16"/>
  <c r="Q16"/>
  <c r="P16"/>
  <c r="O16"/>
  <c r="N16"/>
  <c r="Q15"/>
  <c r="O15"/>
  <c r="R15" s="1"/>
  <c r="P15" s="1"/>
  <c r="N15"/>
  <c r="R14"/>
  <c r="Q14"/>
  <c r="P14"/>
  <c r="O14"/>
  <c r="N14"/>
  <c r="Q13"/>
  <c r="O13"/>
  <c r="R13" s="1"/>
  <c r="P13" s="1"/>
  <c r="N13"/>
  <c r="R12"/>
  <c r="Q12"/>
  <c r="P12"/>
  <c r="O12"/>
  <c r="N12"/>
  <c r="Q11"/>
  <c r="O11"/>
  <c r="R11" s="1"/>
  <c r="P11" s="1"/>
  <c r="N11"/>
  <c r="R10"/>
  <c r="Q10"/>
  <c r="P10"/>
  <c r="O10"/>
  <c r="N10"/>
  <c r="Q9"/>
  <c r="O9"/>
  <c r="R9" s="1"/>
  <c r="P9" s="1"/>
  <c r="N9"/>
  <c r="R8"/>
  <c r="Q8"/>
  <c r="P8"/>
  <c r="O8"/>
  <c r="N8"/>
  <c r="Q7"/>
  <c r="O7"/>
  <c r="R7" s="1"/>
  <c r="P7" s="1"/>
  <c r="N7"/>
  <c r="R6"/>
  <c r="Q6"/>
  <c r="P6"/>
  <c r="O6"/>
  <c r="N6"/>
  <c r="Q5"/>
  <c r="O5"/>
  <c r="R5" s="1"/>
  <c r="P5" s="1"/>
  <c r="N5"/>
  <c r="R4"/>
  <c r="Q4"/>
  <c r="P4"/>
  <c r="O4"/>
  <c r="N4"/>
  <c r="Q3"/>
  <c r="O3"/>
  <c r="R3" s="1"/>
  <c r="P3" s="1"/>
  <c r="N3"/>
  <c r="R2"/>
  <c r="Q2"/>
  <c r="P2"/>
  <c r="O2"/>
  <c r="N2"/>
</calcChain>
</file>

<file path=xl/sharedStrings.xml><?xml version="1.0" encoding="utf-8"?>
<sst xmlns="http://schemas.openxmlformats.org/spreadsheetml/2006/main" count="135" uniqueCount="49">
  <si>
    <t>Дата</t>
  </si>
  <si>
    <t>Сборщик1</t>
  </si>
  <si>
    <t>Сборщик2</t>
  </si>
  <si>
    <t>Адрес1</t>
  </si>
  <si>
    <t>Санкаускас С. В.</t>
  </si>
  <si>
    <t xml:space="preserve"> </t>
  </si>
  <si>
    <t>Реализация товаров ТЗ_0002444 (14.10.13)   /  ТАРАЗ, ул.1пер Байзак батыра, уг.1пер Байзак батыра д.13 А, кв. | 511686 (д.)  7711593509 (моб.)  7057370888 (конт.) /  Ералимова Барнохан Тукитжановна (ТРЗ ЧС Айдар (Розничный магазин))</t>
  </si>
  <si>
    <t xml:space="preserve">     Франек ДСП НФСтенка, Орех италия, Укрюг</t>
  </si>
  <si>
    <t>Рыболов Д. Н.</t>
  </si>
  <si>
    <t>Реализация товаров ТЗ_0002440 (14.10.13)   /  ТАРАЗ, ул.Желтоксан, уг.Желтоксан д.80а, кв.26 | 451989 (д.)  7059123588 (моб.) /  Сушарина Нина Васильевна (ТРЗ ЧС Сулпак (розничный магазин))</t>
  </si>
  <si>
    <t xml:space="preserve">     Жемчужина 2,6м,  Жемчуг, кух.комплект, Укрюг</t>
  </si>
  <si>
    <t>Калиляев Ф.</t>
  </si>
  <si>
    <t>Реализация (розница) ТЗ_0001878 (14.10.13)   /  ТАРАЗ, ул.Желтоксан, уг.Желтоксан д.80а, кв.26 | 451989 (д.)  7059123588 (моб.) /  Сушарина Нина Васильевна (ТРЗ ЧС Сулпак (розничный магазин))</t>
  </si>
  <si>
    <t xml:space="preserve">     Мойка FRANKE,  80 правая</t>
  </si>
  <si>
    <t>БезСборки</t>
  </si>
  <si>
    <t xml:space="preserve">     Сушка 80</t>
  </si>
  <si>
    <t xml:space="preserve">     Навеска и сверление отверстий (ТРЗ)</t>
  </si>
  <si>
    <t>Реализация товаров ТЗ_0002447 (14.10.13)   /  ТАРАЗ, ул.1 пер Сенкибай, уг.1 пер Сенкибай д.12, кв. | 425134 (д.)  7015578096 (моб.) /  Будкеева Элина * (ТРЗ ЧС Сулпак (розничный магазин))</t>
  </si>
  <si>
    <t xml:space="preserve">     Стол + 4 табуретки, Белый,Мебель- Сервис</t>
  </si>
  <si>
    <t>Реализация товаров ТЗ_0002445 (14.10.13)   /  ТАРАЗ, ул.Кыпшакбаева, уг.Кыпшакбаева д.26, кв. | 318086 (д.)  7017056180 (моб.) /  Абдикадирова Гуля * (ТРЗ ЧС Сулпак (розничный магазин))</t>
  </si>
  <si>
    <t xml:space="preserve">     Стул Том-Ф, бук/орех, Фресно 04, Стрый</t>
  </si>
  <si>
    <t>Реализация товаров ТЗ_0002446 (14.10.13)   /  ТАРАЗ, ул.Сахзавод, уг.Алемская д.4, кв. | 523283 (д.)  7771661972 (моб.) /  Берсенёв А А (ТРЗ ЧС Сулпак (розничный магазин))</t>
  </si>
  <si>
    <t xml:space="preserve">     Александрина - 2,6, Орех, С/г, б/м, б/п, Ружанская МФ</t>
  </si>
  <si>
    <t xml:space="preserve">     Матрас Марсель 1.1 158*198, Прогресс</t>
  </si>
  <si>
    <t xml:space="preserve">     Людовик NEW - Прихожая 150 L, Каштан, Мебель-Сервис</t>
  </si>
  <si>
    <t xml:space="preserve">     Фламинго, Стол 04.02, Венге, Столлайн</t>
  </si>
  <si>
    <t>ТМЦ1</t>
  </si>
  <si>
    <t>Тариф. Сумма</t>
  </si>
  <si>
    <t>Дата доставки1</t>
  </si>
  <si>
    <t>Время доставки1</t>
  </si>
  <si>
    <t>Водитель1</t>
  </si>
  <si>
    <t>Дата начало сборки1</t>
  </si>
  <si>
    <t>Время начало сборки1</t>
  </si>
  <si>
    <t>Дата окончание сборки1</t>
  </si>
  <si>
    <t>Время окончание сборки1</t>
  </si>
  <si>
    <t>Сборщик3</t>
  </si>
  <si>
    <t>Сборщик4</t>
  </si>
  <si>
    <t>Время сбоорки1</t>
  </si>
  <si>
    <t>Номер документа1</t>
  </si>
  <si>
    <t>ФИО</t>
  </si>
  <si>
    <t>Реализация товаров ТЗ_0002453 (14.10.13) САМОВЫВОЗ /  , ул., уг. д., кв. |  (д.)  7025300665 (моб.)  7027402060 (конт.) /  Аскар Динара Кенжебаевна (ТРЗ ЧС Айдар (Розничный магазин))</t>
  </si>
  <si>
    <t xml:space="preserve">     Корона Бирюза 2,0 с пеналом, КОМПЛЕКТ,  Мебель-Сервис</t>
  </si>
  <si>
    <t>САМОВЫВОЗ</t>
  </si>
  <si>
    <t>Реализация (розница) ТЗ_0001879 (14.10.13)   /  ТАРАЗ, ул.Койгельды, уг.Койгельды д.180, кв.20 | 430680 (д.)  7775075251 (моб.) /  Файзулина Р Ю (ТРЗ ЧС Сулпак (розничный магазин))</t>
  </si>
  <si>
    <t xml:space="preserve">     Рим, Стенка, Венге/Белый, Мебель-Сервис</t>
  </si>
  <si>
    <t>Реализация товаров ТЗ_0002443 (14.10.13)   /  ТАРАЗ, ул.массив  Коктем, уг.массив  Коктем д.0, кв. |  (д.)  7758678336 (моб.)  7789116717 (конт.) /  Нурпеисов Бахтияр * (ТРЗ ЧС Сулпак (розничный магазин))</t>
  </si>
  <si>
    <t xml:space="preserve">     Берта - Шкаф, Орех канадский, VMV</t>
  </si>
  <si>
    <t>Абдикеримов Е. Т.</t>
  </si>
  <si>
    <t>Каюмов А. Т.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</si>
</sst>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2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NumberFormat="1"/>
    <xf numFmtId="14" fontId="0" fillId="0" borderId="0" xfId="0" applyNumberFormat="1"/>
    <xf numFmtId="21" fontId="0" fillId="0" borderId="0" xfId="0" applyNumberFormat="1"/>
    <xf numFmtId="0" fontId="0" fillId="2" borderId="0" xfId="0" applyFill="1"/>
    <xf numFmtId="0" fontId="0" fillId="2" borderId="0" xfId="0" applyNumberFormat="1" applyFill="1"/>
  </cellXfs>
  <cellStyles count="1">
    <cellStyle name="Обычный" xfId="0" builtinId="0"/>
  </cellStyles>
  <dxfs count="1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[$-F400]h:mm:ss\ AM/PM"/>
    </dxf>
    <dxf>
      <numFmt numFmtId="26" formatCode="h:mm:ss"/>
    </dxf>
    <dxf>
      <numFmt numFmtId="19" formatCode="dd/mm/yyyy"/>
    </dxf>
    <dxf>
      <numFmt numFmtId="26" formatCode="h:mm:ss"/>
    </dxf>
    <dxf>
      <numFmt numFmtId="19" formatCode="dd/mm/yyyy"/>
    </dxf>
    <dxf>
      <numFmt numFmtId="26" formatCode="h:mm:ss"/>
    </dxf>
    <dxf>
      <numFmt numFmtId="19" formatCode="dd/mm/yyyy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89;&#1090;%20Microsoft%20Office%20Excel%20(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а нельзя изменять таблицу."/>
      <sheetName val="Доставка"/>
      <sheetName val="Сборка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Таблица12" displayName="Таблица12" ref="A1:R28" totalsRowShown="0">
  <autoFilter ref="A1:R28"/>
  <tableColumns count="18">
    <tableColumn id="1" name="ТМЦ1"/>
    <tableColumn id="2" name="Тариф. Сумма"/>
    <tableColumn id="3" name="Дата доставки1" dataDxfId="10"/>
    <tableColumn id="4" name="Время доставки1" dataDxfId="9"/>
    <tableColumn id="5" name="Водитель1"/>
    <tableColumn id="6" name="Дата начало сборки1" dataDxfId="8"/>
    <tableColumn id="7" name="Время начало сборки1" dataDxfId="7"/>
    <tableColumn id="8" name="Сборщик1"/>
    <tableColumn id="9" name="Сборщик2"/>
    <tableColumn id="10" name="Дата окончание сборки1" dataDxfId="6"/>
    <tableColumn id="11" name="Время окончание сборки1" dataDxfId="5"/>
    <tableColumn id="12" name="Сборщик3"/>
    <tableColumn id="13" name="Сборщик4"/>
    <tableColumn id="14" name="Время сбоорки1" dataDxfId="4">
      <calculatedColumnFormula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calculatedColumnFormula>
    </tableColumn>
    <tableColumn id="15" name="Номер документа1" dataDxfId="3">
      <calculatedColumnFormula>IFERROR(LEFTB(A1,SEARCH(" / ",A1)),"")</calculatedColumnFormula>
    </tableColumn>
    <tableColumn id="16" name="Адрес1" dataDxfId="2">
      <calculatedColumnFormula>IFERROR(SUBSTITUTE(MID(A1,SEARCH("/ ",A1)+2,999)," / "&amp;R2,""),"")</calculatedColumnFormula>
    </tableColumn>
    <tableColumn id="17" name="ФИО" dataDxfId="1">
      <calculatedColumnFormula>IFERROR(MID(A1,SEARCH("/ ",A1,SEARCH("/ ",A1)+1)+2,99),"")</calculatedColumnFormula>
    </tableColumn>
    <tableColumn id="18" name="Дата" dataDxfId="0">
      <calculatedColumnFormula>TEXT(RIGHT(TRIM(SUBSTITUTE(O2,")","")),8),"ДД.ММ.ГГГГ")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workbookViewId="0">
      <selection activeCell="R21" sqref="R21"/>
    </sheetView>
  </sheetViews>
  <sheetFormatPr defaultRowHeight="15"/>
  <cols>
    <col min="1" max="4" width="5.7109375" customWidth="1"/>
    <col min="5" max="5" width="11.7109375" customWidth="1"/>
    <col min="6" max="13" width="5.7109375" customWidth="1"/>
    <col min="14" max="14" width="25.7109375" customWidth="1"/>
    <col min="15" max="15" width="20.5703125" customWidth="1"/>
    <col min="16" max="16" width="9.7109375" customWidth="1"/>
    <col min="17" max="17" width="11.42578125" customWidth="1"/>
    <col min="18" max="18" width="10.140625" bestFit="1" customWidth="1"/>
  </cols>
  <sheetData>
    <row r="1" spans="1:18">
      <c r="A1" s="5" t="s">
        <v>26</v>
      </c>
      <c r="B1" s="5" t="s">
        <v>27</v>
      </c>
      <c r="C1" s="5" t="s">
        <v>28</v>
      </c>
      <c r="D1" s="5" t="s">
        <v>29</v>
      </c>
      <c r="E1" s="5" t="s">
        <v>30</v>
      </c>
      <c r="F1" s="5" t="s">
        <v>31</v>
      </c>
      <c r="G1" s="5" t="s">
        <v>32</v>
      </c>
      <c r="H1" s="5" t="s">
        <v>1</v>
      </c>
      <c r="I1" s="5" t="s">
        <v>2</v>
      </c>
      <c r="J1" s="5" t="s">
        <v>33</v>
      </c>
      <c r="K1" s="5" t="s">
        <v>34</v>
      </c>
      <c r="L1" s="5" t="s">
        <v>35</v>
      </c>
      <c r="M1" s="5" t="s">
        <v>36</v>
      </c>
      <c r="N1" s="1" t="s">
        <v>37</v>
      </c>
      <c r="O1" t="s">
        <v>38</v>
      </c>
      <c r="P1" t="s">
        <v>3</v>
      </c>
      <c r="Q1" t="s">
        <v>39</v>
      </c>
      <c r="R1" t="s">
        <v>0</v>
      </c>
    </row>
    <row r="2" spans="1:18">
      <c r="A2" t="s">
        <v>12</v>
      </c>
      <c r="N2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</v>
      </c>
      <c r="O2" s="2" t="str">
        <f t="shared" ref="O2:O28" si="0">IFERROR(LEFTB(A1,SEARCH(" / ",A1)),"")</f>
        <v/>
      </c>
      <c r="P2" s="2" t="str">
        <f t="shared" ref="P2:P28" si="1">IFERROR(SUBSTITUTE(MID(A1,SEARCH("/ ",A1)+2,999)," / "&amp;R2,""),"")</f>
        <v/>
      </c>
      <c r="Q2" s="2" t="str">
        <f t="shared" ref="Q2:Q28" si="2">IFERROR(MID(A1,SEARCH("/ ",A1,SEARCH("/ ",A1)+1)+2,99),"")</f>
        <v/>
      </c>
      <c r="R2" s="2" t="str">
        <f t="shared" ref="R2:R28" si="3">TEXT(RIGHT(TRIM(SUBSTITUTE(O2,")","")),8),"ДД.ММ.ГГГГ")</f>
        <v/>
      </c>
    </row>
    <row r="3" spans="1:18">
      <c r="A3" t="s">
        <v>13</v>
      </c>
      <c r="B3">
        <v>0</v>
      </c>
      <c r="C3" s="3">
        <v>41561</v>
      </c>
      <c r="D3" s="4">
        <v>0.60430555555555554</v>
      </c>
      <c r="E3" t="s">
        <v>4</v>
      </c>
      <c r="F3" s="3">
        <v>41561</v>
      </c>
      <c r="G3" s="4">
        <v>0.48249999999999998</v>
      </c>
      <c r="H3" t="s">
        <v>14</v>
      </c>
      <c r="I3" t="s">
        <v>5</v>
      </c>
      <c r="J3" s="3">
        <v>41561</v>
      </c>
      <c r="K3" s="4">
        <v>0.48249999999999998</v>
      </c>
      <c r="L3" t="s">
        <v>14</v>
      </c>
      <c r="M3" t="s">
        <v>5</v>
      </c>
      <c r="N3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</v>
      </c>
      <c r="O3" s="2" t="str">
        <f t="shared" si="0"/>
        <v xml:space="preserve">Реализация (розница) ТЗ_0001878 (14.10.13)   </v>
      </c>
      <c r="P3" s="2" t="str">
        <f t="shared" si="1"/>
        <v xml:space="preserve"> ТАРАЗ, ул.Желтоксан, уг.Желтоксан д.80а, кв.26 | 451989 (д.)  7059123588 (моб.) /  Сушарина Нина Васильевна (ТРЗ ЧС Сулпак (розничный магазин))</v>
      </c>
      <c r="Q3" s="2" t="str">
        <f t="shared" si="2"/>
        <v xml:space="preserve"> Сушарина Нина Васильевна (ТРЗ ЧС Сулпак (розничный магазин))</v>
      </c>
      <c r="R3" s="2" t="str">
        <f t="shared" si="3"/>
        <v>14.10.2013</v>
      </c>
    </row>
    <row r="4" spans="1:18">
      <c r="A4" t="s">
        <v>6</v>
      </c>
      <c r="N4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</v>
      </c>
      <c r="O4" s="2" t="str">
        <f t="shared" si="0"/>
        <v/>
      </c>
      <c r="P4" s="2" t="str">
        <f t="shared" si="1"/>
        <v/>
      </c>
      <c r="Q4" s="2" t="str">
        <f t="shared" si="2"/>
        <v/>
      </c>
      <c r="R4" s="2" t="str">
        <f t="shared" si="3"/>
        <v/>
      </c>
    </row>
    <row r="5" spans="1:18">
      <c r="A5" t="s">
        <v>7</v>
      </c>
      <c r="B5">
        <v>2500</v>
      </c>
      <c r="C5" s="3">
        <v>41561</v>
      </c>
      <c r="D5" s="4">
        <v>0.57387731481481474</v>
      </c>
      <c r="E5" t="s">
        <v>4</v>
      </c>
      <c r="F5" s="3">
        <v>41561</v>
      </c>
      <c r="G5" s="4">
        <v>0.74497685185185192</v>
      </c>
      <c r="H5" t="s">
        <v>8</v>
      </c>
      <c r="I5" t="s">
        <v>5</v>
      </c>
      <c r="J5" s="3">
        <v>41561</v>
      </c>
      <c r="K5" s="4">
        <v>0.81912037037037033</v>
      </c>
      <c r="L5" t="s">
        <v>8</v>
      </c>
      <c r="M5" t="s">
        <v>5</v>
      </c>
      <c r="N5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7.4143518518518414E-2</v>
      </c>
      <c r="O5" s="2" t="str">
        <f t="shared" si="0"/>
        <v xml:space="preserve">Реализация товаров ТЗ_0002444 (14.10.13)   </v>
      </c>
      <c r="P5" s="2" t="str">
        <f t="shared" si="1"/>
        <v xml:space="preserve"> ТАРАЗ, ул.1пер Байзак батыра, уг.1пер Байзак батыра д.13 А, кв. | 511686 (д.)  7711593509 (моб.)  7057370888 (конт.) /  Ералимова Барнохан Тукитжановна (ТРЗ ЧС Айдар (Розничный магазин))</v>
      </c>
      <c r="Q5" s="2" t="str">
        <f t="shared" si="2"/>
        <v xml:space="preserve"> Ералимова Барнохан Тукитжановна (ТРЗ ЧС Айдар (Розничный магазин))</v>
      </c>
      <c r="R5" s="2" t="str">
        <f t="shared" si="3"/>
        <v>14.10.2013</v>
      </c>
    </row>
    <row r="6" spans="1:18">
      <c r="A6" t="s">
        <v>9</v>
      </c>
      <c r="N6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</v>
      </c>
      <c r="O6" s="2" t="str">
        <f t="shared" si="0"/>
        <v/>
      </c>
      <c r="P6" s="2" t="str">
        <f t="shared" si="1"/>
        <v/>
      </c>
      <c r="Q6" s="2" t="str">
        <f t="shared" si="2"/>
        <v/>
      </c>
      <c r="R6" s="2" t="str">
        <f t="shared" si="3"/>
        <v/>
      </c>
    </row>
    <row r="7" spans="1:18">
      <c r="A7" t="s">
        <v>10</v>
      </c>
      <c r="B7">
        <v>1200</v>
      </c>
      <c r="C7" s="3">
        <v>41561</v>
      </c>
      <c r="D7" s="4">
        <v>0.60413194444444451</v>
      </c>
      <c r="E7" t="s">
        <v>4</v>
      </c>
      <c r="F7" s="3">
        <v>41561</v>
      </c>
      <c r="G7" s="4">
        <v>0.64019675925925923</v>
      </c>
      <c r="H7" t="s">
        <v>11</v>
      </c>
      <c r="I7" t="s">
        <v>5</v>
      </c>
      <c r="J7" s="3">
        <v>41561</v>
      </c>
      <c r="K7" s="4">
        <v>0.75219907407407405</v>
      </c>
      <c r="L7" t="s">
        <v>11</v>
      </c>
      <c r="M7" t="s">
        <v>5</v>
      </c>
      <c r="N7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0.11200231481481482</v>
      </c>
      <c r="O7" s="2" t="str">
        <f t="shared" si="0"/>
        <v xml:space="preserve">Реализация товаров ТЗ_0002440 (14.10.13)   </v>
      </c>
      <c r="P7" s="2" t="str">
        <f t="shared" si="1"/>
        <v xml:space="preserve"> ТАРАЗ, ул.Желтоксан, уг.Желтоксан д.80а, кв.26 | 451989 (д.)  7059123588 (моб.) /  Сушарина Нина Васильевна (ТРЗ ЧС Сулпак (розничный магазин))</v>
      </c>
      <c r="Q7" s="2" t="str">
        <f t="shared" si="2"/>
        <v xml:space="preserve"> Сушарина Нина Васильевна (ТРЗ ЧС Сулпак (розничный магазин))</v>
      </c>
      <c r="R7" s="2" t="str">
        <f t="shared" si="3"/>
        <v>14.10.2013</v>
      </c>
    </row>
    <row r="8" spans="1:18">
      <c r="A8" t="s">
        <v>15</v>
      </c>
      <c r="B8">
        <v>0</v>
      </c>
      <c r="C8" s="3">
        <v>41561</v>
      </c>
      <c r="D8" s="4">
        <v>0.60413194444444451</v>
      </c>
      <c r="E8" t="s">
        <v>4</v>
      </c>
      <c r="F8" s="3">
        <v>41561</v>
      </c>
      <c r="G8" s="4">
        <v>0.4856712962962963</v>
      </c>
      <c r="H8" t="s">
        <v>14</v>
      </c>
      <c r="I8" t="s">
        <v>5</v>
      </c>
      <c r="J8" s="3">
        <v>41561</v>
      </c>
      <c r="K8" s="4">
        <v>0.4856712962962963</v>
      </c>
      <c r="L8" t="s">
        <v>14</v>
      </c>
      <c r="M8" t="s">
        <v>5</v>
      </c>
      <c r="N8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</v>
      </c>
      <c r="O8" s="2" t="str">
        <f t="shared" si="0"/>
        <v/>
      </c>
      <c r="P8" s="2" t="str">
        <f t="shared" si="1"/>
        <v/>
      </c>
      <c r="Q8" s="2" t="str">
        <f t="shared" si="2"/>
        <v/>
      </c>
      <c r="R8" s="2" t="str">
        <f t="shared" si="3"/>
        <v/>
      </c>
    </row>
    <row r="9" spans="1:18">
      <c r="A9" t="s">
        <v>16</v>
      </c>
      <c r="B9">
        <v>2000</v>
      </c>
      <c r="C9" s="3">
        <v>41561</v>
      </c>
      <c r="D9" s="4">
        <v>0.60413194444444451</v>
      </c>
      <c r="E9" t="s">
        <v>4</v>
      </c>
      <c r="F9" s="3">
        <v>41561</v>
      </c>
      <c r="G9" s="4">
        <v>0.64019675925925923</v>
      </c>
      <c r="H9" t="s">
        <v>11</v>
      </c>
      <c r="I9" t="s">
        <v>5</v>
      </c>
      <c r="J9" s="3">
        <v>41561</v>
      </c>
      <c r="K9" s="4">
        <v>0.75219907407407405</v>
      </c>
      <c r="L9" t="s">
        <v>11</v>
      </c>
      <c r="M9" t="s">
        <v>5</v>
      </c>
      <c r="N9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0.11200231481481482</v>
      </c>
      <c r="O9" s="2" t="str">
        <f t="shared" si="0"/>
        <v/>
      </c>
      <c r="P9" s="2" t="str">
        <f t="shared" si="1"/>
        <v/>
      </c>
      <c r="Q9" s="2" t="str">
        <f t="shared" si="2"/>
        <v/>
      </c>
      <c r="R9" s="2" t="str">
        <f t="shared" si="3"/>
        <v/>
      </c>
    </row>
    <row r="10" spans="1:18">
      <c r="A10" t="s">
        <v>17</v>
      </c>
      <c r="N10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</v>
      </c>
      <c r="O10" s="2" t="str">
        <f t="shared" si="0"/>
        <v/>
      </c>
      <c r="P10" s="2" t="str">
        <f t="shared" si="1"/>
        <v/>
      </c>
      <c r="Q10" s="2" t="str">
        <f t="shared" si="2"/>
        <v/>
      </c>
      <c r="R10" s="2" t="str">
        <f t="shared" si="3"/>
        <v/>
      </c>
    </row>
    <row r="11" spans="1:18">
      <c r="A11" t="s">
        <v>18</v>
      </c>
      <c r="B11">
        <v>250</v>
      </c>
      <c r="C11" s="3">
        <v>41561</v>
      </c>
      <c r="D11" s="4">
        <v>0.56041666666666667</v>
      </c>
      <c r="E11" t="s">
        <v>4</v>
      </c>
      <c r="F11" s="3">
        <v>41561</v>
      </c>
      <c r="G11" s="4">
        <v>0.58124999999999993</v>
      </c>
      <c r="H11" t="s">
        <v>11</v>
      </c>
      <c r="I11" t="s">
        <v>5</v>
      </c>
      <c r="J11" s="3">
        <v>41561</v>
      </c>
      <c r="K11" s="4">
        <v>0.60119212962962965</v>
      </c>
      <c r="L11" t="s">
        <v>11</v>
      </c>
      <c r="M11" t="s">
        <v>5</v>
      </c>
      <c r="N11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1.9942129629629712E-2</v>
      </c>
      <c r="O11" s="2" t="str">
        <f t="shared" si="0"/>
        <v xml:space="preserve">Реализация товаров ТЗ_0002447 (14.10.13)   </v>
      </c>
      <c r="P11" s="2" t="str">
        <f t="shared" si="1"/>
        <v xml:space="preserve"> ТАРАЗ, ул.1 пер Сенкибай, уг.1 пер Сенкибай д.12, кв. | 425134 (д.)  7015578096 (моб.) /  Будкеева Элина * (ТРЗ ЧС Сулпак (розничный магазин))</v>
      </c>
      <c r="Q11" s="2" t="str">
        <f t="shared" si="2"/>
        <v xml:space="preserve"> Будкеева Элина * (ТРЗ ЧС Сулпак (розничный магазин))</v>
      </c>
      <c r="R11" s="2" t="str">
        <f t="shared" si="3"/>
        <v>14.10.2013</v>
      </c>
    </row>
    <row r="12" spans="1:18">
      <c r="A12" t="s">
        <v>19</v>
      </c>
      <c r="N12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</v>
      </c>
      <c r="O12" s="2" t="str">
        <f t="shared" si="0"/>
        <v/>
      </c>
      <c r="P12" s="2" t="str">
        <f t="shared" si="1"/>
        <v/>
      </c>
      <c r="Q12" s="2" t="str">
        <f t="shared" si="2"/>
        <v/>
      </c>
      <c r="R12" s="2" t="str">
        <f t="shared" si="3"/>
        <v/>
      </c>
    </row>
    <row r="13" spans="1:18">
      <c r="A13" t="s">
        <v>20</v>
      </c>
      <c r="B13">
        <v>0</v>
      </c>
      <c r="C13" s="3">
        <v>41561</v>
      </c>
      <c r="D13" s="4">
        <v>0.48584490740740738</v>
      </c>
      <c r="E13" t="s">
        <v>4</v>
      </c>
      <c r="F13" s="3">
        <v>41561</v>
      </c>
      <c r="G13" s="4">
        <v>0.48586805555555551</v>
      </c>
      <c r="H13" t="s">
        <v>14</v>
      </c>
      <c r="I13" t="s">
        <v>5</v>
      </c>
      <c r="J13" s="3">
        <v>41561</v>
      </c>
      <c r="K13" s="4">
        <v>0.48586805555555551</v>
      </c>
      <c r="L13" t="s">
        <v>14</v>
      </c>
      <c r="M13" t="s">
        <v>5</v>
      </c>
      <c r="N13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</v>
      </c>
      <c r="O13" s="2" t="str">
        <f t="shared" si="0"/>
        <v xml:space="preserve">Реализация товаров ТЗ_0002445 (14.10.13)   </v>
      </c>
      <c r="P13" s="2" t="str">
        <f t="shared" si="1"/>
        <v xml:space="preserve"> ТАРАЗ, ул.Кыпшакбаева, уг.Кыпшакбаева д.26, кв. | 318086 (д.)  7017056180 (моб.) /  Абдикадирова Гуля * (ТРЗ ЧС Сулпак (розничный магазин))</v>
      </c>
      <c r="Q13" s="2" t="str">
        <f t="shared" si="2"/>
        <v xml:space="preserve"> Абдикадирова Гуля * (ТРЗ ЧС Сулпак (розничный магазин))</v>
      </c>
      <c r="R13" s="2" t="str">
        <f t="shared" si="3"/>
        <v>14.10.2013</v>
      </c>
    </row>
    <row r="14" spans="1:18">
      <c r="A14" t="s">
        <v>21</v>
      </c>
      <c r="N14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</v>
      </c>
      <c r="O14" s="2" t="str">
        <f t="shared" si="0"/>
        <v/>
      </c>
      <c r="P14" s="2" t="str">
        <f t="shared" si="1"/>
        <v/>
      </c>
      <c r="Q14" s="2" t="str">
        <f t="shared" si="2"/>
        <v/>
      </c>
      <c r="R14" s="2" t="str">
        <f t="shared" si="3"/>
        <v/>
      </c>
    </row>
    <row r="15" spans="1:18">
      <c r="A15" t="s">
        <v>22</v>
      </c>
      <c r="B15">
        <v>2500</v>
      </c>
      <c r="C15" s="3">
        <v>41561</v>
      </c>
      <c r="D15" s="4">
        <v>0.52820601851851856</v>
      </c>
      <c r="E15" t="s">
        <v>4</v>
      </c>
      <c r="F15" s="3">
        <v>41561</v>
      </c>
      <c r="G15" s="4">
        <v>0.5467129629629629</v>
      </c>
      <c r="H15" t="s">
        <v>8</v>
      </c>
      <c r="I15" t="s">
        <v>5</v>
      </c>
      <c r="J15" s="3">
        <v>41561</v>
      </c>
      <c r="K15" s="4">
        <v>0.70826388888888892</v>
      </c>
      <c r="L15" t="s">
        <v>8</v>
      </c>
      <c r="M15" t="s">
        <v>5</v>
      </c>
      <c r="N15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0.16155092592592601</v>
      </c>
      <c r="O15" s="2" t="str">
        <f t="shared" si="0"/>
        <v xml:space="preserve">Реализация товаров ТЗ_0002446 (14.10.13)   </v>
      </c>
      <c r="P15" s="2" t="str">
        <f t="shared" si="1"/>
        <v xml:space="preserve"> ТАРАЗ, ул.Сахзавод, уг.Алемская д.4, кв. | 523283 (д.)  7771661972 (моб.) /  Берсенёв А А (ТРЗ ЧС Сулпак (розничный магазин))</v>
      </c>
      <c r="Q15" s="2" t="str">
        <f t="shared" si="2"/>
        <v xml:space="preserve"> Берсенёв А А (ТРЗ ЧС Сулпак (розничный магазин))</v>
      </c>
      <c r="R15" s="2" t="str">
        <f t="shared" si="3"/>
        <v>14.10.2013</v>
      </c>
    </row>
    <row r="16" spans="1:18">
      <c r="A16" t="s">
        <v>23</v>
      </c>
      <c r="B16">
        <v>0</v>
      </c>
      <c r="C16" s="3">
        <v>41561</v>
      </c>
      <c r="D16" s="4">
        <v>0.52820601851851856</v>
      </c>
      <c r="E16" t="s">
        <v>4</v>
      </c>
      <c r="F16" s="3">
        <v>41561</v>
      </c>
      <c r="G16" s="4">
        <v>0.48593749999999997</v>
      </c>
      <c r="H16" t="s">
        <v>14</v>
      </c>
      <c r="I16" t="s">
        <v>5</v>
      </c>
      <c r="J16" s="3">
        <v>41561</v>
      </c>
      <c r="K16" s="4">
        <v>0.48593749999999997</v>
      </c>
      <c r="L16" t="s">
        <v>14</v>
      </c>
      <c r="M16" t="s">
        <v>5</v>
      </c>
      <c r="N16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</v>
      </c>
      <c r="O16" s="2" t="str">
        <f t="shared" si="0"/>
        <v/>
      </c>
      <c r="P16" s="2" t="str">
        <f t="shared" si="1"/>
        <v/>
      </c>
      <c r="Q16" s="2" t="str">
        <f t="shared" si="2"/>
        <v/>
      </c>
      <c r="R16" s="2" t="str">
        <f t="shared" si="3"/>
        <v/>
      </c>
    </row>
    <row r="17" spans="1:18">
      <c r="A17" t="s">
        <v>24</v>
      </c>
      <c r="B17">
        <v>600</v>
      </c>
      <c r="C17" s="3">
        <v>41561</v>
      </c>
      <c r="D17" s="4">
        <v>0.52820601851851856</v>
      </c>
      <c r="E17" t="s">
        <v>4</v>
      </c>
      <c r="F17" s="3">
        <v>41561</v>
      </c>
      <c r="G17" s="4">
        <v>0.5467129629629629</v>
      </c>
      <c r="H17" t="s">
        <v>8</v>
      </c>
      <c r="I17" t="s">
        <v>5</v>
      </c>
      <c r="J17" s="3">
        <v>41561</v>
      </c>
      <c r="K17" s="4">
        <v>0.70826388888888892</v>
      </c>
      <c r="L17" t="s">
        <v>8</v>
      </c>
      <c r="M17" t="s">
        <v>5</v>
      </c>
      <c r="N17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0.16155092592592601</v>
      </c>
      <c r="O17" s="2" t="str">
        <f t="shared" si="0"/>
        <v/>
      </c>
      <c r="P17" s="2" t="str">
        <f t="shared" si="1"/>
        <v/>
      </c>
      <c r="Q17" s="2" t="str">
        <f t="shared" si="2"/>
        <v/>
      </c>
      <c r="R17" s="2" t="str">
        <f t="shared" si="3"/>
        <v/>
      </c>
    </row>
    <row r="18" spans="1:18">
      <c r="A18" t="s">
        <v>25</v>
      </c>
      <c r="B18">
        <v>300</v>
      </c>
      <c r="C18" s="3">
        <v>41561</v>
      </c>
      <c r="D18" s="4">
        <v>0.52820601851851856</v>
      </c>
      <c r="E18" t="s">
        <v>4</v>
      </c>
      <c r="F18" s="3">
        <v>41561</v>
      </c>
      <c r="G18" s="4">
        <v>0.5467129629629629</v>
      </c>
      <c r="H18" t="s">
        <v>8</v>
      </c>
      <c r="I18" t="s">
        <v>5</v>
      </c>
      <c r="J18" s="3">
        <v>41561</v>
      </c>
      <c r="K18" s="4">
        <v>0.70826388888888892</v>
      </c>
      <c r="L18" t="s">
        <v>8</v>
      </c>
      <c r="M18" t="s">
        <v>5</v>
      </c>
      <c r="N18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0.16155092592592601</v>
      </c>
      <c r="O18" s="2" t="str">
        <f t="shared" si="0"/>
        <v/>
      </c>
      <c r="P18" s="2" t="str">
        <f t="shared" si="1"/>
        <v/>
      </c>
      <c r="Q18" s="2" t="str">
        <f t="shared" si="2"/>
        <v/>
      </c>
      <c r="R18" s="2" t="str">
        <f t="shared" si="3"/>
        <v/>
      </c>
    </row>
    <row r="19" spans="1:18">
      <c r="A19" t="s">
        <v>16</v>
      </c>
      <c r="B19">
        <v>1000</v>
      </c>
      <c r="C19" s="3">
        <v>41561</v>
      </c>
      <c r="D19" s="4">
        <v>0.52820601851851856</v>
      </c>
      <c r="E19" t="s">
        <v>4</v>
      </c>
      <c r="F19" s="3">
        <v>41561</v>
      </c>
      <c r="G19" s="4">
        <v>0.5467129629629629</v>
      </c>
      <c r="H19" t="s">
        <v>8</v>
      </c>
      <c r="I19" t="s">
        <v>5</v>
      </c>
      <c r="J19" s="3">
        <v>41561</v>
      </c>
      <c r="K19" s="4">
        <v>0.70826388888888892</v>
      </c>
      <c r="L19" t="s">
        <v>8</v>
      </c>
      <c r="M19" t="s">
        <v>5</v>
      </c>
      <c r="N19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0.16155092592592601</v>
      </c>
      <c r="O19" s="2" t="str">
        <f t="shared" si="0"/>
        <v/>
      </c>
      <c r="P19" s="2" t="str">
        <f t="shared" si="1"/>
        <v/>
      </c>
      <c r="Q19" s="2" t="str">
        <f t="shared" si="2"/>
        <v/>
      </c>
      <c r="R19" s="2" t="str">
        <f t="shared" si="3"/>
        <v/>
      </c>
    </row>
    <row r="20" spans="1:18">
      <c r="A20" t="s">
        <v>40</v>
      </c>
      <c r="N20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</v>
      </c>
      <c r="O20" s="2" t="str">
        <f t="shared" si="0"/>
        <v/>
      </c>
      <c r="P20" s="2" t="str">
        <f t="shared" si="1"/>
        <v/>
      </c>
      <c r="Q20" s="2" t="str">
        <f t="shared" si="2"/>
        <v/>
      </c>
      <c r="R20" s="2" t="str">
        <f t="shared" si="3"/>
        <v/>
      </c>
    </row>
    <row r="21" spans="1:18">
      <c r="A21" t="s">
        <v>41</v>
      </c>
      <c r="B21">
        <v>900</v>
      </c>
      <c r="C21" s="3">
        <v>41561</v>
      </c>
      <c r="D21" s="4">
        <v>0.58079861111111108</v>
      </c>
      <c r="E21" t="s">
        <v>42</v>
      </c>
      <c r="F21" s="3">
        <v>41562</v>
      </c>
      <c r="G21" s="4">
        <v>0.59592592592592586</v>
      </c>
      <c r="H21" t="s">
        <v>11</v>
      </c>
      <c r="I21" t="s">
        <v>5</v>
      </c>
      <c r="J21" s="3">
        <v>41562</v>
      </c>
      <c r="K21" s="4">
        <v>0.59592592592592586</v>
      </c>
      <c r="L21" t="s">
        <v>11</v>
      </c>
      <c r="M21" t="s">
        <v>5</v>
      </c>
      <c r="N21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</v>
      </c>
      <c r="O21" s="2" t="str">
        <f t="shared" si="0"/>
        <v xml:space="preserve">Реализация товаров ТЗ_0002453 (14.10.13) САМОВЫВОЗ </v>
      </c>
      <c r="P21" s="2" t="str">
        <f t="shared" si="1"/>
        <v xml:space="preserve"> , ул., уг. д., кв. |  (д.)  7025300665 (моб.)  7027402060 (конт.) /  Аскар Динара Кенжебаевна (ТРЗ ЧС Айдар (Розничный магазин))</v>
      </c>
      <c r="Q21" s="2" t="str">
        <f t="shared" si="2"/>
        <v xml:space="preserve"> Аскар Динара Кенжебаевна (ТРЗ ЧС Айдар (Розничный магазин))</v>
      </c>
      <c r="R21" s="6" t="str">
        <f t="shared" si="3"/>
        <v>АМОВЫВОЗ</v>
      </c>
    </row>
    <row r="22" spans="1:18">
      <c r="A22" t="s">
        <v>43</v>
      </c>
      <c r="N22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</v>
      </c>
      <c r="O22" s="2" t="str">
        <f t="shared" si="0"/>
        <v/>
      </c>
      <c r="P22" s="2" t="str">
        <f t="shared" si="1"/>
        <v/>
      </c>
      <c r="Q22" s="2" t="str">
        <f t="shared" si="2"/>
        <v/>
      </c>
      <c r="R22" s="2" t="str">
        <f t="shared" si="3"/>
        <v/>
      </c>
    </row>
    <row r="23" spans="1:18">
      <c r="A23" t="s">
        <v>44</v>
      </c>
      <c r="B23">
        <v>2500</v>
      </c>
      <c r="C23" s="3">
        <v>41561</v>
      </c>
      <c r="D23" s="4">
        <v>0.79390046296296291</v>
      </c>
      <c r="E23" t="s">
        <v>4</v>
      </c>
      <c r="F23" s="3">
        <v>41562</v>
      </c>
      <c r="G23" s="4">
        <v>0.3666666666666667</v>
      </c>
      <c r="H23" t="s">
        <v>11</v>
      </c>
      <c r="I23" t="s">
        <v>5</v>
      </c>
      <c r="J23" s="3">
        <v>41562</v>
      </c>
      <c r="K23" s="4">
        <v>0.3666666666666667</v>
      </c>
      <c r="L23" t="s">
        <v>11</v>
      </c>
      <c r="M23" t="s">
        <v>5</v>
      </c>
      <c r="N23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</v>
      </c>
      <c r="O23" s="2" t="str">
        <f t="shared" si="0"/>
        <v xml:space="preserve">Реализация (розница) ТЗ_0001879 (14.10.13)   </v>
      </c>
      <c r="P23" s="2" t="str">
        <f t="shared" si="1"/>
        <v xml:space="preserve"> ТАРАЗ, ул.Койгельды, уг.Койгельды д.180, кв.20 | 430680 (д.)  7775075251 (моб.) /  Файзулина Р Ю (ТРЗ ЧС Сулпак (розничный магазин))</v>
      </c>
      <c r="Q23" s="2" t="str">
        <f t="shared" si="2"/>
        <v xml:space="preserve"> Файзулина Р Ю (ТРЗ ЧС Сулпак (розничный магазин))</v>
      </c>
      <c r="R23" s="2" t="str">
        <f t="shared" si="3"/>
        <v>14.10.2013</v>
      </c>
    </row>
    <row r="24" spans="1:18">
      <c r="A24" t="s">
        <v>45</v>
      </c>
      <c r="N24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</v>
      </c>
      <c r="O24" s="2" t="str">
        <f t="shared" si="0"/>
        <v/>
      </c>
      <c r="P24" s="2" t="str">
        <f t="shared" si="1"/>
        <v/>
      </c>
      <c r="Q24" s="2" t="str">
        <f t="shared" si="2"/>
        <v/>
      </c>
      <c r="R24" s="2" t="str">
        <f t="shared" si="3"/>
        <v/>
      </c>
    </row>
    <row r="25" spans="1:18">
      <c r="A25" t="s">
        <v>46</v>
      </c>
      <c r="B25">
        <v>1000</v>
      </c>
      <c r="C25" s="3">
        <v>41561</v>
      </c>
      <c r="D25" s="4">
        <v>0.67585648148148147</v>
      </c>
      <c r="E25" t="s">
        <v>47</v>
      </c>
      <c r="F25" s="3">
        <v>41561</v>
      </c>
      <c r="G25" s="4">
        <v>0.73231481481481486</v>
      </c>
      <c r="H25" t="s">
        <v>48</v>
      </c>
      <c r="I25" t="s">
        <v>5</v>
      </c>
      <c r="J25" s="3">
        <v>41562</v>
      </c>
      <c r="K25" s="4">
        <v>0.45091435185185186</v>
      </c>
      <c r="L25" t="s">
        <v>48</v>
      </c>
      <c r="M25" t="s">
        <v>5</v>
      </c>
      <c r="N25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0.16351851851851851</v>
      </c>
      <c r="O25" s="2" t="str">
        <f t="shared" si="0"/>
        <v xml:space="preserve">Реализация товаров ТЗ_0002443 (14.10.13)   </v>
      </c>
      <c r="P25" s="2" t="str">
        <f t="shared" si="1"/>
        <v xml:space="preserve"> ТАРАЗ, ул.массив  Коктем, уг.массив  Коктем д.0, кв. |  (д.)  7758678336 (моб.)  7789116717 (конт.) /  Нурпеисов Бахтияр * (ТРЗ ЧС Сулпак (розничный магазин))</v>
      </c>
      <c r="Q25" s="2" t="str">
        <f t="shared" si="2"/>
        <v xml:space="preserve"> Нурпеисов Бахтияр * (ТРЗ ЧС Сулпак (розничный магазин))</v>
      </c>
      <c r="R25" s="2" t="str">
        <f t="shared" si="3"/>
        <v>14.10.2013</v>
      </c>
    </row>
    <row r="26" spans="1:18">
      <c r="A26" t="s">
        <v>41</v>
      </c>
      <c r="B26">
        <v>900</v>
      </c>
      <c r="C26" s="3">
        <v>41561</v>
      </c>
      <c r="D26" s="4">
        <v>0.67585648148148147</v>
      </c>
      <c r="E26" t="s">
        <v>47</v>
      </c>
      <c r="F26" s="3">
        <v>41561</v>
      </c>
      <c r="G26" s="4">
        <v>0.73231481481481486</v>
      </c>
      <c r="H26" t="s">
        <v>48</v>
      </c>
      <c r="I26" t="s">
        <v>5</v>
      </c>
      <c r="J26" s="3">
        <v>41562</v>
      </c>
      <c r="K26" s="4">
        <v>0.45091435185185186</v>
      </c>
      <c r="L26" t="s">
        <v>48</v>
      </c>
      <c r="M26" t="s">
        <v>5</v>
      </c>
      <c r="N26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0.16351851851851851</v>
      </c>
      <c r="O26" s="2" t="str">
        <f t="shared" si="0"/>
        <v/>
      </c>
      <c r="P26" s="2" t="str">
        <f t="shared" si="1"/>
        <v/>
      </c>
      <c r="Q26" s="2" t="str">
        <f t="shared" si="2"/>
        <v/>
      </c>
      <c r="R26" s="2" t="str">
        <f t="shared" si="3"/>
        <v/>
      </c>
    </row>
    <row r="27" spans="1:18">
      <c r="A27" t="s">
        <v>15</v>
      </c>
      <c r="B27">
        <v>0</v>
      </c>
      <c r="C27" s="3">
        <v>41561</v>
      </c>
      <c r="D27" s="4">
        <v>0.67585648148148147</v>
      </c>
      <c r="E27" t="s">
        <v>47</v>
      </c>
      <c r="F27" s="3">
        <v>41561</v>
      </c>
      <c r="G27" s="4">
        <v>0.65128472222222222</v>
      </c>
      <c r="H27" t="s">
        <v>14</v>
      </c>
      <c r="I27" t="s">
        <v>5</v>
      </c>
      <c r="J27" s="3">
        <v>41561</v>
      </c>
      <c r="K27" s="4">
        <v>0.65128472222222222</v>
      </c>
      <c r="L27" t="s">
        <v>14</v>
      </c>
      <c r="M27" t="s">
        <v>5</v>
      </c>
      <c r="N27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</v>
      </c>
      <c r="O27" s="2" t="str">
        <f t="shared" si="0"/>
        <v/>
      </c>
      <c r="P27" s="2" t="str">
        <f t="shared" si="1"/>
        <v/>
      </c>
      <c r="Q27" s="2" t="str">
        <f t="shared" si="2"/>
        <v/>
      </c>
      <c r="R27" s="2" t="str">
        <f t="shared" si="3"/>
        <v/>
      </c>
    </row>
    <row r="28" spans="1:18">
      <c r="A28" t="s">
        <v>16</v>
      </c>
      <c r="B28">
        <v>1500</v>
      </c>
      <c r="C28" s="3">
        <v>41561</v>
      </c>
      <c r="D28" s="4">
        <v>0.67585648148148147</v>
      </c>
      <c r="E28" t="s">
        <v>47</v>
      </c>
      <c r="F28" s="3">
        <v>41561</v>
      </c>
      <c r="G28" s="4">
        <v>0.73231481481481486</v>
      </c>
      <c r="H28" t="s">
        <v>48</v>
      </c>
      <c r="I28" t="s">
        <v>5</v>
      </c>
      <c r="J28" s="3">
        <v>41562</v>
      </c>
      <c r="K28" s="4">
        <v>0.45091435185185186</v>
      </c>
      <c r="L28" t="s">
        <v>48</v>
      </c>
      <c r="M28" t="s">
        <v>5</v>
      </c>
      <c r="N28" s="1">
        <f>IFERROR(IF([1]!Отчет[[#This Row],[Время окончание сборки1]]&lt;[1]!Отчет[[#This Row],[Время начало сборки1]],"21:30:00"-[1]!Отчет[[#This Row],[Время начало сборки1]],[1]!Отчет[[#This Row],[Время окончание сборки1]]-[1]!Отчет[[#This Row],[Время начало сборки1]]),0)</f>
        <v>0.16351851851851851</v>
      </c>
      <c r="O28" s="2" t="str">
        <f t="shared" si="0"/>
        <v/>
      </c>
      <c r="P28" s="2" t="str">
        <f t="shared" si="1"/>
        <v/>
      </c>
      <c r="Q28" s="2" t="str">
        <f t="shared" si="2"/>
        <v/>
      </c>
      <c r="R28" s="2" t="str">
        <f t="shared" si="3"/>
        <v/>
      </c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2014-01-15T16:02:48Z</dcterms:modified>
</cp:coreProperties>
</file>