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O4" i="1" l="1"/>
  <c r="O5" i="1"/>
  <c r="R4" i="1"/>
  <c r="Q4" i="1" s="1"/>
  <c r="P4" i="1"/>
  <c r="R3" i="1"/>
  <c r="Q3" i="1" s="1"/>
  <c r="P3" i="1"/>
  <c r="O3" i="1"/>
  <c r="R2" i="1"/>
  <c r="Q2" i="1" s="1"/>
  <c r="P2" i="1"/>
  <c r="O2" i="1"/>
</calcChain>
</file>

<file path=xl/sharedStrings.xml><?xml version="1.0" encoding="utf-8"?>
<sst xmlns="http://schemas.openxmlformats.org/spreadsheetml/2006/main" count="27" uniqueCount="24">
  <si>
    <t>Документ</t>
  </si>
  <si>
    <t>Тариф. сумма</t>
  </si>
  <si>
    <t>Дата</t>
  </si>
  <si>
    <t>Время</t>
  </si>
  <si>
    <t>Водитель</t>
  </si>
  <si>
    <t>Время3</t>
  </si>
  <si>
    <t>Сборщик1</t>
  </si>
  <si>
    <t>Сборщик2</t>
  </si>
  <si>
    <t>Время5</t>
  </si>
  <si>
    <t>Сборщик16</t>
  </si>
  <si>
    <t>Сборщик27</t>
  </si>
  <si>
    <t>Сборщик28</t>
  </si>
  <si>
    <t>Время сборки1</t>
  </si>
  <si>
    <t>Номер документа</t>
  </si>
  <si>
    <t>Адрес1</t>
  </si>
  <si>
    <t>ФИО1</t>
  </si>
  <si>
    <t>ТМЦ</t>
  </si>
  <si>
    <t>Реализация товаров ТЗ_0002980 (02.12.13)   /  ТАРАЗ, ул.Крылова, уг.Крылова д.32, кв. | 62201 (д.)  7784171707 (моб.) /  Наринбаев А И (ТРЗ ЧС Сулпак (розничный магазин))</t>
  </si>
  <si>
    <t xml:space="preserve">     Капри - Тумба ТВ 110, Венге, Гербор</t>
  </si>
  <si>
    <t>Санкаускас С. В.</t>
  </si>
  <si>
    <t>Кызылтау С. Д.</t>
  </si>
  <si>
    <t xml:space="preserve"> </t>
  </si>
  <si>
    <t>Дата окончание</t>
  </si>
  <si>
    <t>Дата начало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</si>
</sst>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5" tint="0.39997558519241921"/>
      </right>
      <top/>
      <bottom style="thin">
        <color theme="5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horizontal="left"/>
    </xf>
  </cellStyleXfs>
  <cellXfs count="28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0" fontId="0" fillId="3" borderId="0" xfId="0" applyFont="1" applyFill="1" applyBorder="1"/>
    <xf numFmtId="0" fontId="1" fillId="3" borderId="2" xfId="1" applyFont="1" applyFill="1" applyBorder="1" applyAlignment="1">
      <alignment vertical="top" wrapText="1"/>
    </xf>
    <xf numFmtId="164" fontId="1" fillId="3" borderId="2" xfId="1" applyNumberFormat="1" applyFont="1" applyFill="1" applyBorder="1" applyAlignment="1">
      <alignment vertical="top" wrapText="1"/>
    </xf>
    <xf numFmtId="0" fontId="1" fillId="3" borderId="2" xfId="1" applyNumberFormat="1" applyFont="1" applyFill="1" applyBorder="1" applyAlignment="1">
      <alignment vertical="top" wrapText="1"/>
    </xf>
    <xf numFmtId="0" fontId="1" fillId="3" borderId="3" xfId="1" applyNumberFormat="1" applyFont="1" applyFill="1" applyBorder="1" applyAlignment="1">
      <alignment vertical="top" wrapText="1"/>
    </xf>
    <xf numFmtId="0" fontId="1" fillId="0" borderId="4" xfId="1" applyFont="1" applyFill="1" applyBorder="1" applyAlignment="1"/>
    <xf numFmtId="0" fontId="1" fillId="0" borderId="5" xfId="1" applyFont="1" applyFill="1" applyBorder="1" applyAlignment="1"/>
    <xf numFmtId="0" fontId="1" fillId="0" borderId="1" xfId="1" applyFont="1" applyFill="1" applyBorder="1" applyAlignment="1">
      <alignment vertical="top" wrapText="1"/>
    </xf>
    <xf numFmtId="164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vertical="top" wrapText="1"/>
    </xf>
    <xf numFmtId="0" fontId="1" fillId="3" borderId="1" xfId="1" applyFont="1" applyFill="1" applyBorder="1" applyAlignment="1">
      <alignment vertical="top"/>
    </xf>
    <xf numFmtId="0" fontId="1" fillId="3" borderId="1" xfId="1" applyFont="1" applyFill="1" applyBorder="1" applyAlignment="1">
      <alignment horizontal="center" vertical="center" wrapText="1"/>
    </xf>
    <xf numFmtId="14" fontId="1" fillId="3" borderId="1" xfId="1" applyNumberFormat="1" applyFont="1" applyFill="1" applyBorder="1" applyAlignment="1">
      <alignment vertical="top" wrapText="1"/>
    </xf>
    <xf numFmtId="21" fontId="1" fillId="3" borderId="1" xfId="1" applyNumberFormat="1" applyFont="1" applyFill="1" applyBorder="1" applyAlignment="1">
      <alignment vertical="top" wrapText="1"/>
    </xf>
    <xf numFmtId="0" fontId="1" fillId="3" borderId="1" xfId="1" applyFont="1" applyFill="1" applyBorder="1" applyAlignment="1">
      <alignment vertical="top" wrapText="1"/>
    </xf>
    <xf numFmtId="0" fontId="1" fillId="3" borderId="1" xfId="1" applyNumberFormat="1" applyFont="1" applyFill="1" applyBorder="1" applyAlignment="1">
      <alignment vertical="top" wrapText="1"/>
    </xf>
    <xf numFmtId="46" fontId="1" fillId="3" borderId="1" xfId="1" applyNumberFormat="1" applyFont="1" applyFill="1" applyBorder="1" applyAlignment="1">
      <alignment vertical="top" wrapText="1"/>
    </xf>
    <xf numFmtId="0" fontId="0" fillId="0" borderId="0" xfId="0" applyBorder="1"/>
    <xf numFmtId="22" fontId="0" fillId="0" borderId="0" xfId="0" applyNumberFormat="1" applyBorder="1"/>
    <xf numFmtId="46" fontId="0" fillId="0" borderId="0" xfId="0" applyNumberFormat="1" applyBorder="1"/>
    <xf numFmtId="21" fontId="0" fillId="0" borderId="0" xfId="0" applyNumberFormat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90;&#1095;&#1077;&#1090;%20&#1089;&#1073;&#1086;&#1088;&#1082;&#1080;%20&#1080;%20&#1076;&#1086;&#1089;&#1090;&#1072;&#1074;&#1082;&#1080;%20&#1079;&#1072;%2012.12.1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а нельзя изменять таблицу."/>
      <sheetName val="Доставка"/>
      <sheetName val="Сборка"/>
      <sheetName val="Лист3"/>
      <sheetName val="Отчет сборки и доставки за 12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C2FCCB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zoomScale="80" zoomScaleNormal="80" workbookViewId="0">
      <selection activeCell="O4" sqref="O4"/>
    </sheetView>
  </sheetViews>
  <sheetFormatPr defaultRowHeight="15" x14ac:dyDescent="0.25"/>
  <cols>
    <col min="10" max="10" width="15.28515625" bestFit="1" customWidth="1"/>
    <col min="15" max="15" width="26.140625" customWidth="1"/>
    <col min="16" max="16" width="20.85546875" customWidth="1"/>
  </cols>
  <sheetData>
    <row r="1" spans="1:20" ht="22.5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23</v>
      </c>
      <c r="G1" s="1" t="s">
        <v>5</v>
      </c>
      <c r="H1" s="1" t="s">
        <v>6</v>
      </c>
      <c r="I1" s="1" t="s">
        <v>7</v>
      </c>
      <c r="J1" s="1" t="s">
        <v>22</v>
      </c>
      <c r="K1" s="1" t="s">
        <v>8</v>
      </c>
      <c r="L1" s="1" t="s">
        <v>9</v>
      </c>
      <c r="M1" s="1" t="s">
        <v>10</v>
      </c>
      <c r="N1" s="1" t="s">
        <v>11</v>
      </c>
      <c r="O1" s="3" t="s">
        <v>12</v>
      </c>
      <c r="P1" s="1" t="s">
        <v>13</v>
      </c>
      <c r="Q1" s="1" t="s">
        <v>14</v>
      </c>
      <c r="R1" s="1" t="s">
        <v>15</v>
      </c>
    </row>
    <row r="2" spans="1:20" x14ac:dyDescent="0.25">
      <c r="A2" s="4" t="s">
        <v>16</v>
      </c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8">
        <f>IFERROR([1]!Сборка[[#This Row],[Время5]]-[1]!Сборка[[#This Row],[Время3]],0)</f>
        <v>0</v>
      </c>
      <c r="P2" s="9" t="str">
        <f t="shared" ref="P2:P4" si="0">IFERROR(LEFTB(A1,SEARCH(" / ",A1)),"")</f>
        <v/>
      </c>
      <c r="Q2" s="9" t="str">
        <f t="shared" ref="Q2:Q4" si="1">IFERROR(SUBSTITUTE(MID(A1,SEARCH("/ ",A1)+2,999)," / "&amp;R2,""),"")</f>
        <v/>
      </c>
      <c r="R2" s="10" t="str">
        <f t="shared" ref="R2:R4" si="2">IFERROR(MID(A1,SEARCH("/ ",A1,SEARCH("/ ",A1)+1)+2,99),"")</f>
        <v/>
      </c>
    </row>
    <row r="3" spans="1:20" x14ac:dyDescent="0.25">
      <c r="A3" s="11" t="s">
        <v>17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3"/>
      <c r="O3" s="14">
        <f>IFERROR([1]!Сборка[[#This Row],[Время5]]-[1]!Сборка[[#This Row],[Время3]],0)</f>
        <v>0</v>
      </c>
      <c r="P3" s="15" t="str">
        <f t="shared" si="0"/>
        <v/>
      </c>
      <c r="Q3" s="15" t="str">
        <f t="shared" si="1"/>
        <v/>
      </c>
      <c r="R3" s="16" t="str">
        <f t="shared" si="2"/>
        <v/>
      </c>
    </row>
    <row r="4" spans="1:20" ht="90" x14ac:dyDescent="0.25">
      <c r="A4" s="17" t="s">
        <v>18</v>
      </c>
      <c r="B4" s="18">
        <v>250</v>
      </c>
      <c r="C4" s="19">
        <v>41610</v>
      </c>
      <c r="D4" s="20">
        <v>0.49648148148148147</v>
      </c>
      <c r="E4" s="21" t="s">
        <v>19</v>
      </c>
      <c r="F4" s="19">
        <v>41610</v>
      </c>
      <c r="G4" s="20">
        <v>0.76877314814814823</v>
      </c>
      <c r="H4" s="21" t="s">
        <v>20</v>
      </c>
      <c r="I4" s="21" t="s">
        <v>21</v>
      </c>
      <c r="J4" s="19">
        <v>41611</v>
      </c>
      <c r="K4" s="20">
        <v>0.3784953703703704</v>
      </c>
      <c r="L4" s="21" t="s">
        <v>20</v>
      </c>
      <c r="M4" s="21" t="s">
        <v>21</v>
      </c>
      <c r="N4" s="21" t="s">
        <v>21</v>
      </c>
      <c r="O4" s="23">
        <f>TEXT(VALUE(J4)+VALUE(K4),"ДД.ММ.ГГГГ чч:мм:сс ")-TEXT(VALUE(F4)+VALUE(G4),"ДД.ММ.ГГГГ чч:мм:сс ")</f>
        <v>0.60972222222335404</v>
      </c>
      <c r="P4" s="22" t="str">
        <f t="shared" si="0"/>
        <v xml:space="preserve">Реализация товаров ТЗ_0002980 (02.12.13)   </v>
      </c>
      <c r="Q4" s="22" t="str">
        <f t="shared" si="1"/>
        <v xml:space="preserve"> ТАРАЗ, ул.Крылова, уг.Крылова д.32, кв. | 62201 (д.)  7784171707 (моб.)</v>
      </c>
      <c r="R4" s="10" t="str">
        <f t="shared" si="2"/>
        <v xml:space="preserve"> Наринбаев А И (ТРЗ ЧС Сулпак (розничный магазин))</v>
      </c>
    </row>
    <row r="5" spans="1:20" x14ac:dyDescent="0.25">
      <c r="O5" s="27">
        <f>MOD(K4-G4,1)</f>
        <v>0.60972222222222217</v>
      </c>
    </row>
    <row r="7" spans="1:20" x14ac:dyDescent="0.25"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</row>
    <row r="8" spans="1:20" x14ac:dyDescent="0.25">
      <c r="H8" s="24"/>
      <c r="I8" s="24"/>
      <c r="J8" s="25"/>
      <c r="K8" s="24"/>
      <c r="L8" s="24"/>
      <c r="M8" s="24"/>
      <c r="N8" s="24"/>
      <c r="O8" s="24"/>
      <c r="P8" s="24"/>
      <c r="Q8" s="24"/>
      <c r="R8" s="24"/>
      <c r="S8" s="24"/>
      <c r="T8" s="24"/>
    </row>
    <row r="9" spans="1:20" x14ac:dyDescent="0.25"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  <row r="10" spans="1:20" x14ac:dyDescent="0.25">
      <c r="H10" s="24"/>
      <c r="I10" s="24"/>
      <c r="J10" s="24"/>
      <c r="K10" s="24"/>
      <c r="L10" s="24"/>
      <c r="M10" s="24"/>
      <c r="N10" s="24"/>
      <c r="O10" s="24"/>
      <c r="P10" s="24"/>
      <c r="Q10" s="26"/>
      <c r="R10" s="24"/>
      <c r="S10" s="24"/>
      <c r="T10" s="24"/>
    </row>
    <row r="11" spans="1:20" x14ac:dyDescent="0.25"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</row>
    <row r="12" spans="1:20" x14ac:dyDescent="0.25"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</row>
    <row r="13" spans="1:20" x14ac:dyDescent="0.25"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</row>
    <row r="14" spans="1:20" x14ac:dyDescent="0.25"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2014-01-15T16:40:04Z</dcterms:modified>
</cp:coreProperties>
</file>