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bookViews>
    <workbookView xWindow="0" yWindow="0" windowWidth="27320" windowHeight="13180"/>
  </bookViews>
  <sheets>
    <sheet name="Табель 2014" sheetId="27" r:id="rId1"/>
    <sheet name="Календарь" sheetId="34" r:id="rId2"/>
  </sheets>
  <externalReferences>
    <externalReference r:id="rId3"/>
    <externalReference r:id="rId4"/>
  </externalReferences>
  <definedNames>
    <definedName name="_16ЧислоТабеля" comment="Если 16 число попадает на последний день (Столбец Т), то это первая половина месяца (табеля)">AND(COLUMN()=COLUMN([1]Табель!$T:$T),DAY(ДеньТабеля)=16)</definedName>
    <definedName name="№пп" comment="Возвращает № п/п, ровно столько, сколько их на текущий период табеля согласно штатного расписания в таблице Штат, обновляясь через каждые три строки табеля, т.е. на каждого сотрудника.">IF(MOD(ROW()+1,3)=0,IF(MAX([1]Табель!$A$1:A1048576)=MAX([1]!ТаблицаШтат[№ п/п 1]),"",MAX([1]Табель!$A$1:A1048576)+1*(ROW()&lt;&gt;ROW(Начало_Табеля)+3)),[1]Табель!A1048576)</definedName>
    <definedName name="Воскресенье" comment="Константа, для обозначения дня недели - воскресенье">7</definedName>
    <definedName name="Время450" comment="Рабочий день для субботы">TIME(4,50,0)</definedName>
    <definedName name="Время740" comment="Рабочий день для шестидневной рабочей недели">TIME(7,40,0)-ОтработкаМинус</definedName>
    <definedName name="Время800" comment="Рабочий день для пятидневной рабочей недели">TIME(8,0,0)-ОтработкаМинус</definedName>
    <definedName name="ВремяИзТаблицыВыходыНеВыходы" comment="Возвращает время на текущий день табеля из таблицы ВыходыНеВыходы, если есть.">VLOOKUP(ДеньТабеля&amp;ФИО,[1]!ТаблицаВыходыНеВыходы[#Data],COLUMN([1]!ТаблицаВыходыНеВыходы[[#Headers],[Время]]),FALSE)</definedName>
    <definedName name="ВремяИзТаблицыРабочиеВыходные" comment="Возвращает время на текущий день табеля из таблицы РабочиеВыходные, если есть.">VLOOKUP(ДеньТабеля,[1]!ТаблицаРабочиеВыходные[#Data],COLUMN([1]!ТаблицаРабочиеВыходные[[#Headers],[Время]]),FALSE)</definedName>
    <definedName name="ВремяИзТаблицыРежимРаботы" comment="Возвращает время из таблицы РежимРаботы взависимости от дня недели и режима работы сотрудника">VLOOKUP([1]Табель!$D1,[1]!ТаблицаРежимРаботы[#Data],НомерСтолбцаВремяПоРежимуРаботы,FALSE)</definedName>
    <definedName name="Выходные" comment="Отмечает выходные (кроме рабочих выходных и субботы для шестидневной рабочей недели)">OR(AND(Пятидневка,ДеньНедели=Суббота,ISNA(VLOOKUP(ДеньТабеля,[1]!ТаблицаРабочиеВыходные[#Data],1,FALSE))),ДеньНедели=Воскресенье)</definedName>
    <definedName name="ВыходныеПраздники" comment="Отмечает выходные и праздники (кроме рабочих выходных и субботы для шестидневной рабочей недели)">AND(OR(Праздник,Выходные),NOT(СледующийМесяц),ISNA(VLOOKUP(ДеньТабеля,[1]!ТаблицаРабочиеВыходные[#Data],2,FALSE)))</definedName>
    <definedName name="выхрабд">#REF!</definedName>
    <definedName name="год">#REF!</definedName>
    <definedName name="ГодТабеля">[1]Месяца!$J$2</definedName>
    <definedName name="ДатаПриёма" comment="Возвращает дату приёма на работу, если есть в текущем периоде табеля. Используется для отмены автоматического заполнения табеля, для ещё не принятых сотрудников.">IFERROR(VLOOKUP(ФИО,[1]!ТаблицаШтат[[ФИО]:[Пол]],MAX(COLUMN([1]!ТаблицаШтат[[#Headers],[Дата приёма (начала) работы]]))-1,FALSE),"")</definedName>
    <definedName name="ДатаУвольнения" comment="Возвращает дату увольнения, если есть в текущем периоде табеля. Используется для отмены автоматического заполнения табеля, для уже уволенных сотрудников.">IFERROR(VLOOKUP(ФИО,[1]!ТаблицаШтат[[ФИО]:[Пол]],MAX(COLUMN([1]!ТаблицаШтат[[#Headers],[Дата Увольнения]]))-1,FALSE),"")</definedName>
    <definedName name="ДеньНедели" comment="Возвращает день недели для текущего дня табеля">WEEKDAY(ДеньТабеля,2)</definedName>
    <definedName name="ДеньТабеля" comment="Возвращает текущий день табеля">INDEX(ДниТабеля,COLUMN() - COLUMN(Начало_Табеля)+1)</definedName>
    <definedName name="ДниТабеля" comment="Дни текущей половины месяца табеля">[1]Табель!$E$9:$T$9</definedName>
    <definedName name="ДолжностьПоСтрочкам" comment="Используется для заполнения табеля">IF([1]Табель!XFC1="","",VLOOKUP([1]Табель!XFC1,[1]!ТаблицаШтат[#Data],MAX(COLUMN([1]!ТаблицаШтат[[#Headers],[Должность1]])+MOD(ROW([1]Табель!XFD1)-ROW([1]Табель!XFD$11),3),FALSE)))</definedName>
    <definedName name="ДоНижнейГраницыТабеля" comment="Отмечает нижнюю границу табеля, используется для функций УФ_">ROW()&lt;=КоличествоНомеров*3+10</definedName>
    <definedName name="допнер">#REF!</definedName>
    <definedName name="ЕслиЯвка" comment="Проверяет отметку о явке сотрудника на текущий день. Используется для расчёта и отображения явки, отработанного времени и сверхурочки.">[1]Табель!A1048576="Я"</definedName>
    <definedName name="ЕщёНеПринят" comment="Отмечает если сотрудник ещё не принят на работу в текущем периоде табеля. Используется для отмены автоматического заполнения табеля, для ещё не принятых сотрудников.">AND(ДатаПриёма&lt;&gt;"",ДатаПриёма&gt;ДеньТабеля)</definedName>
    <definedName name="ЗаписьОбУвольнении" comment="Формирует запись об увольнении, учитывая пол сотрудника и дату в родительном падеже">"Уволен"&amp;IF(VLOOKUP(ФИО,[1]!ТаблицаШтат[[ФИО]:[Пол]],MAX(COLUMN([1]!ТаблицаШтат[[#Headers],[Пол]]))-1,FALSE)="Ж","а","")&amp;" с "&amp;TEXT(ДатаУвольнения,"ДД ")&amp;LOWER(INDEX([1]!ТаблицаМесяца[#Data],MONTH(ДатаУвольнения),COLUMN([1]!ТаблицаМесяца[[#Headers],[Родительный]]))&amp;TEXT(ДатаУвольнения," ГГГГ"))&amp;" г."</definedName>
    <definedName name="Категория">[2]Служебный!$A$1:$A$3</definedName>
    <definedName name="КоличествоНомеров" comment="Возвращает количество &quot;№ п/п&quot; сотрудников на текущий период табеля, или же просто количество сотрудников отмеченных в табеле на текущий период табеля.">MAX([1]!ТаблицаШтат[№ п/п 1])</definedName>
    <definedName name="месяц">#REF!</definedName>
    <definedName name="Месяца" comment="Список наименований месяцев текущего года табеля">#REF!</definedName>
    <definedName name="Начало_Табеля">[1]Табель!$E$8</definedName>
    <definedName name="НеВчераСегодня" comment="Функция определяет дни табеля, до сегодняшнего дня. Необходимо для автоматического заполнения табеля по сегодняшний день">AND(TODAY()&gt;=ДеньТабеля,NOT(СледующийМесяц))</definedName>
    <definedName name="НеЧётныйНомер" comment="Нечётный № п/п для функций УФ_. Цифра 10 обозначает строку, с номерами столбцов табеля, которую нужно выделить отдельно, как чётную, цифра 9 обозначает строку с днями табеля которую нужно выделить отдельно как нечётную.">OR(AND(MOD([1]Табель!$A1,2)=1,ROW()&lt;&gt;10),ROW()=9)</definedName>
    <definedName name="НомерСтолбцаВремяПоРежимуРаботы" comment="Возвращает номер столбца таблицы РежимРаботы в зависимости от дня недели и праздников (предпразничных дней)">IF(ISNA(VLOOKUP(ДеньТабеля+1,[1]!ТаблицаПраздники[Дата],COLUMN([1]!ТаблицаПраздники[[#Headers],[Дата]]),FALSE)),COLUMN([1]!ТаблицаРежимРаботы[[#Headers],[Режим работы]])+ДеньНедели,COLUMN([1]!ТаблицаРежимРаботы[[#Headers],[Время Предпразничное]]))</definedName>
    <definedName name="ОбычнаяСубботаПятидневки" comment="Используется для определения субботы для пятидневной недели, выход на работу для таких сотрудников считается сверхурочкой.">AND(ДеньНедели=Суббота,Пятидневка,ISNA(ВремяИзТаблицыРабочиеВыходные),IFERROR(ВремяИзТаблицыВыходыНеВыходы=0,TRUE))</definedName>
    <definedName name="ОтметкаИзТаблицыВыходыНеВыходы" comment="Возвращает отметку о выходе/не выходе на текущий день табеля из таблицы ВыходыНеВыходы, если есть.">VLOOKUP(ДеньТабеля&amp;ФИО,[1]!ТаблицаВыходыНеВыходы[#Data],COLUMN([1]!ТаблицаВыходыНеВыходы[[#Headers],[Отметка]]),FALSE)</definedName>
    <definedName name="ОтметокНаЭтотДеньНет" comment="Обозначает что на этот день не должно быть отметок о явке (пустые стороки табеля, ещё не принят, уже уволен, либо этот день табеля ещё не наступил)">OR(ПустаяСтрока,ЕщёНеПринят,УжеУволен,NOT(НеВчераСегодня),_16ЧислоТабеля)</definedName>
    <definedName name="Отработано" comment="Вычисляет количество отработанного времени с учётом отметки о выходе, графика работы, дня недели (для субботы) и отработок">IF(AND(ЕслиЯвка,NOT(ОбычнаяСубботаПятидневки)),IFERROR(IF(ВремяИзТаблицыВыходыНеВыходы=0,ВремяИзТаблицыРежимРаботы,ВремяИзТаблицыВыходыНеВыходы),IFERROR(ВремяИзТаблицыРабочиеВыходные,ВремяИзТаблицыРежимРаботы))-ОтработкаМинус,"")</definedName>
    <definedName name="ОтработкаМинус" comment="Время, которое отработано конкретно в текущий день за день который отрабатываем">SUMIFS([1]!ТаблицаОтработки[Время],[1]!ТаблицаОтработки[ФИО],ФИО,[1]!ТаблицаОтработки[День за который отрабатываем],ДеньТабеля)</definedName>
    <definedName name="ОтработкаМинусИтого" comment="Время всего за текущий период табеля, которое не будет отрабатываться в текущем периоде табеля. Оно не прибавляется ко времени отработаному сотрудником по расписанию за текущий период времени, но вычитается из времени всего сверхурочки за текущий период">SUM([1]!ТаблицаОтработки[Время]*([1]!ТаблицаОтработки[ФИО]=ФИО)*([1]!ТаблицаОтработки[Дата отработки]="-")*([1]!ТаблицаОтработки[День за который отрабатываем]&lt;=MAX(ДниТабеля))*([1]!ТаблицаОтработки[День за который отрабатываем]&gt;=Начало_Табеля))</definedName>
    <definedName name="ОтработкаПлюс" comment="Время, которое отработано (или будет отработано) за пропущенное в текущий день время (время задержки) за весь период текущего табеля">SUMIFS([1]!ТаблицаОтработки[Время],[1]!ТаблицаОтработки[ФИО],ФИО,[1]!ТаблицаОтработки[Дата отработки],ДеньТабеля)</definedName>
    <definedName name="ОтработкаПлюсИтого" comment="Время всего за текущий период табеля, которое отработано в текущем периоде табеля, и прибавляется ко времени отработанному сотруднику по расписанию за текущий период табеля, и вычитается из времени всего сверхурочки за текущий период табеля">SUM([1]!ТаблицаОтработки[Время]*([1]!ТаблицаОтработки[ФИО]=ФИО)*([1]!ТаблицаОтработки[Дата отработки]&lt;&gt;"-")*([1]!ТаблицаОтработки[Дата отработки]&lt;=MAX(ДниТабеля))*([1]!ТаблицаОтработки[Дата отработки]&gt;=Начало_Табеля))</definedName>
    <definedName name="ПервыйДеньПослеУвольнения" comment="Определяет является ли текущий день табеля следующим днём после увольнения сотрудника. Функция необходима для определения места печати строки об увольнении.">AND(УжеУволен,ДатаУвольнения=ДеньТабеля-1)</definedName>
    <definedName name="ПолумесяцыТабеля" comment="Диапазон дат, необходимый для выбора из выпадающего списка даты начала текущего периода табеля. Используется в ячейке E8">[1]!ТаблицаПолумесяцыТабеля[Полумесяцы табеля]</definedName>
    <definedName name="празд">#REF!</definedName>
    <definedName name="Праздник" comment="Отмечает, есть ли праздник на текущий день табеля">NOT(ISNA(VLOOKUP(ДеньТабеля,[1]!ТаблицаПраздники[#Data],1,0)))</definedName>
    <definedName name="предпр">#REF!</definedName>
    <definedName name="ПустаяСтрока" comment="Отмечает пустую стороку табеля. Используется для отмены вывода и расчёта информации для пустых строк табеля">[1]Табель!$A1=""</definedName>
    <definedName name="Пятидневка" comment="Отмечает пятидневную рабочую неделю для сотрудников с пятидневным (5) и индивидуальным (&quot;ИГ&quot;) рабочим графиком">OR([1]Табель!$D1=5,[1]Табель!$D1="ИГ")</definedName>
    <definedName name="РабочийГрафик" comment="Возвращает режим работы для сотрудника из таблицы Штат. Используется для заполнения табеля.">IF([1]Табель!XFB1="","",IF(MOD(ROW()+1,3)=0,VLOOKUP([1]Табель!XFB1,[1]!ТаблицаШтат[#Data],MAX(COLUMN([1]!ТаблицаШтат[[#Headers],[График (рабочих дней в неделю)]])),FALSE),[1]Табель!A1048576))</definedName>
    <definedName name="Сверхурочка" comment="Вычисляет количество отработанного сверхурочно времени с учётом отметки о выходе, графика работы, дня недели (для субботы) и отработок и сверхурочек">IF(OR(СверхурочкаМинус+СверхурочкаВСубботу+ОтработкаПлюс=0,СледующийМесяц),"",СверхурочкаМинус+СверхурочкаВСубботу+ОтработкаПлюс)</definedName>
    <definedName name="СверхурочкаВСубботу" comment="Возвращает время работы в субботу для сотрудников с пятидневной неделей - что в данном случае сверхурочка">IFERROR(IF(AND([1]Табель!A1048575="Я",ОбычнаяСубботаПятидневки),Время450,0),0)</definedName>
    <definedName name="СверхурочкаМинус" comment="Время отработанное сверхурочно на текущий день табеля">SUMIFS([1]!ТаблицаСверхурочка[Время],[1]!ТаблицаСверхурочка[ФИО],ФИО,[1]!ТаблицаСверхурочка[Дата переработки],ДеньТабеля)</definedName>
    <definedName name="СледующийМесяц" comment="Отмечает следующий месяц от текущего месяца табеля, для коротких месяцев (на 28, 29, 30 дней). Используется для скрытия дней следующего месяца в табеле, и отмены автоматического заполнения при просмотре табеля будущего периода.">MONTH(ДеньТабеля)&lt;&gt;MONTH(Начало_Табеля)</definedName>
    <definedName name="Сокращения" comment="Список сокращений отметок о явке">[1]Сокращения!$A$2:$A$14</definedName>
    <definedName name="Сотрудники" comment="Список сотрудников, для заполнения в таблицах Отработки, ВыходыНеВыходы и Сверхурочки">[1]!ТаблицаШтат[ФИО]</definedName>
    <definedName name="СтрокиПослеНомера" comment="Отмечает две строки после &quot;№ п/п&quot; в табеле, которые необхдимо будет скрыть для лучшего вида. Используется в функциях УФ_">MOD(ROW()+1,3)&lt;&gt;0</definedName>
    <definedName name="Суббота" comment="Константа, для обозначения дня недели - суббота">6</definedName>
    <definedName name="УжеУволен" comment="Функция, отмечающая что сотрудник на текущую дату уже уволен. Используется для блокировки автоматического заполнения табеля для уволенных сотрудников с даты увольнения.">AND(ДатаУвольнения&lt;&gt;"",ДатаУвольнения&lt;ДеньТабеля)</definedName>
    <definedName name="УФ_СтеретьГраницыНижеТабеля" comment="11 - это номер строки с которой начинаются строки табеля; 32 - это максимальное количество  сотрудников под которое расчерчен табель (можно увеличивать); 3 - количество строк на каждого сотрудника в табеле. &quot;Лишние&quot; строки табеля скрыты">AND(NOT(ДоНижнейГраницыТабеля),ROW()&lt;(11+32*3))</definedName>
    <definedName name="УФ_СтеретьДниСледущегоМесяца" comment="Стирает 29, 30 и 31 дни, которых нет в текущем месяце. А так же 16 число в первой половине месяца.">СледующийМесяц</definedName>
    <definedName name="УФ_ФонВыходные" comment="Подсвечивает выходные и праздничные дни в табеле красным. Оставлено на случай отказа от &quot;полосатого&quot; табеля ;)">AND(OR(Праздник,ДеньНедели=Суббота,ДеньНедели=Воскресенье),NOT(СледующийМесяц),ДоНижнейГраницыТабеля)</definedName>
    <definedName name="УФ_ФонНеЧётныеСтроки" comment="Выделяет нечётные строки табеля">AND(НеЧётныйНомер,ДоНижнейГраницыТабеля)</definedName>
    <definedName name="УФ_ФонЧётныеСтроки" comment="Выделяет чётные строки табеля">AND(ЧётныйНомер,ДоНижнейГраницыТабеля)</definedName>
    <definedName name="УФ_ШрифтНеЧётныеСтроки" comment="Скрывает нечётные строки табеля в столбце № п/п и режим работы">AND(СтрокиПослеНомера,НеЧётныйНомер,ДоНижнейГраницыТабеля)</definedName>
    <definedName name="УФ_ШрифтЧётныеСтроки" comment="Скрывает чётные строки табеля в столбце № п/п и режим работы">AND(СтрокиПослеНомера,ЧётныйНомер,ДоНижнейГраницыТабеля)</definedName>
    <definedName name="ФИО" comment="Возвращает ФИО сотрудника из ТаблицыШтат по № п/п. В дальнейшем используется для нахождения дат выхода, отработки и сверхурочки сотрудника на конкретную дату или период табеля">VLOOKUP([1]Табель!$A1,[1]!ТаблицаШтат[#Data],COLUMN([1]!ТаблицаШтат[[#Headers],[ФИО]]),FALSE)</definedName>
    <definedName name="ФИОпоСтрочкам" comment="Возвращает ФИО сотрудника из таблицы Штат. Используется для заполнения табеля.">IF([1]Табель!XFD1="","",VLOOKUP([1]Табель!XFD1,[1]!ТаблицаШтат[#Data],MAX(COLUMN([1]!ТаблицаШтат[[#Headers],[Фамилия]])+MOD(ROW([1]Табель!XFD1)-ROW([1]Табель!XFD$11),3),FALSE)))</definedName>
    <definedName name="ЧётныйНомер" comment="Чётный № п/п для функций УФ_. Цифра 10 обозначает строку, с номерами столбцов табеля, которую нужно выделить отдельно, как чётную">OR(MOD([1]Табель!$A1,2)=0,ROW()=10)</definedName>
    <definedName name="Явка" comment="Вычисляет отметку о явке сотрудника с учётом записей в таблицах ВыходыНеВыходы, Праздники, РабочиеВыходные, даты приёма\увольнения, а также дня недели (Выходные) и графика рабочей недели (субботы)">IF(ОтметокНаЭтотДеньНет,"",IFERROR(ОтметкаИзТаблицыВыходыНеВыходы,IF(ВыходныеПраздники,"В","Я")))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A24" i="27" l="1"/>
  <c r="BE24" i="27"/>
  <c r="BI24" i="27"/>
  <c r="BM24" i="27"/>
  <c r="BQ24" i="27"/>
  <c r="BU24" i="27"/>
  <c r="BY24" i="27"/>
  <c r="CC24" i="27"/>
  <c r="CG24" i="27"/>
  <c r="CK24" i="27"/>
  <c r="CO24" i="27"/>
  <c r="CS24" i="27"/>
  <c r="CW24" i="27"/>
  <c r="DA24" i="27"/>
  <c r="AW24" i="27"/>
  <c r="BA25" i="27"/>
  <c r="BE25" i="27"/>
  <c r="BI25" i="27"/>
  <c r="BM25" i="27"/>
  <c r="BQ25" i="27"/>
  <c r="BU25" i="27"/>
  <c r="BY25" i="27"/>
  <c r="CC25" i="27"/>
  <c r="CG25" i="27"/>
  <c r="CK25" i="27"/>
  <c r="CO25" i="27"/>
  <c r="CS25" i="27"/>
  <c r="CW25" i="27"/>
  <c r="DA25" i="27"/>
  <c r="AW25" i="27"/>
  <c r="GJ13" i="27"/>
  <c r="FT13" i="27"/>
  <c r="BA27" i="27"/>
  <c r="BE27" i="27"/>
  <c r="BM27" i="27"/>
  <c r="BQ27" i="27"/>
  <c r="CC27" i="27"/>
  <c r="CS27" i="27"/>
  <c r="DE27" i="27"/>
  <c r="DA27" i="27"/>
  <c r="CW31" i="27"/>
  <c r="DA35" i="27"/>
  <c r="CW35" i="27"/>
  <c r="AW27" i="27"/>
  <c r="BY27" i="27"/>
  <c r="AW29" i="27"/>
  <c r="BE29" i="27"/>
  <c r="BI29" i="27"/>
  <c r="BM29" i="27"/>
  <c r="BU29" i="27"/>
  <c r="BY29" i="27"/>
  <c r="CC29" i="27"/>
  <c r="CK29" i="27"/>
  <c r="CO29" i="27"/>
  <c r="CS29" i="27"/>
  <c r="CW29" i="27"/>
  <c r="DA29" i="27"/>
  <c r="AW31" i="27"/>
  <c r="BE31" i="27"/>
  <c r="BI31" i="27"/>
  <c r="BM31" i="27"/>
  <c r="BQ31" i="27"/>
  <c r="BU31" i="27"/>
  <c r="BY31" i="27"/>
  <c r="CC31" i="27"/>
  <c r="CG31" i="27"/>
  <c r="CK31" i="27"/>
  <c r="CO31" i="27"/>
  <c r="CS31" i="27"/>
  <c r="BE33" i="27"/>
  <c r="BI33" i="27"/>
  <c r="BM33" i="27"/>
  <c r="BU33" i="27"/>
  <c r="BY33" i="27"/>
  <c r="CC33" i="27"/>
  <c r="CG33" i="27"/>
  <c r="CK33" i="27"/>
  <c r="CO33" i="27"/>
  <c r="CS33" i="27"/>
  <c r="DA33" i="27"/>
  <c r="AW35" i="27"/>
  <c r="BE35" i="27"/>
  <c r="BI35" i="27"/>
  <c r="BM35" i="27"/>
  <c r="BQ35" i="27"/>
  <c r="BU35" i="27"/>
  <c r="BY35" i="27"/>
  <c r="CC35" i="27"/>
  <c r="CK35" i="27"/>
  <c r="CO35" i="27"/>
  <c r="CS35" i="27"/>
  <c r="AW37" i="27"/>
  <c r="BE37" i="27"/>
  <c r="BI37" i="27"/>
  <c r="BM37" i="27"/>
  <c r="BQ37" i="27"/>
  <c r="BU37" i="27"/>
  <c r="BY37" i="27"/>
  <c r="CC37" i="27"/>
  <c r="CK37" i="27"/>
  <c r="CO37" i="27"/>
  <c r="CS37" i="27"/>
  <c r="CW37" i="27"/>
  <c r="DA37" i="27"/>
  <c r="BA37" i="27"/>
  <c r="CG37" i="27"/>
  <c r="AW39" i="27"/>
  <c r="BA39" i="27"/>
  <c r="BE39" i="27"/>
  <c r="BI39" i="27"/>
  <c r="BM39" i="27"/>
  <c r="BQ39" i="27"/>
  <c r="BU39" i="27"/>
  <c r="BY39" i="27"/>
  <c r="CC39" i="27"/>
  <c r="CG39" i="27"/>
  <c r="CK39" i="27"/>
  <c r="CO39" i="27"/>
  <c r="CS39" i="27"/>
  <c r="CW39" i="27"/>
  <c r="DA39" i="27"/>
  <c r="DE39" i="27"/>
  <c r="DE35" i="27"/>
  <c r="CG35" i="27"/>
  <c r="BA35" i="27"/>
  <c r="CW33" i="27"/>
  <c r="BQ33" i="27"/>
  <c r="BA33" i="27"/>
  <c r="AW33" i="27"/>
  <c r="DE31" i="27"/>
  <c r="DA31" i="27"/>
  <c r="BA31" i="27"/>
  <c r="CG29" i="27"/>
  <c r="BQ29" i="27"/>
  <c r="BA29" i="27"/>
  <c r="BI27" i="27"/>
  <c r="BU27" i="27"/>
  <c r="CG27" i="27"/>
  <c r="CK27" i="27"/>
  <c r="CO27" i="27"/>
  <c r="CW27" i="27"/>
  <c r="HS26" i="27"/>
  <c r="IH26" i="27"/>
  <c r="HS33" i="27"/>
  <c r="IH33" i="27"/>
  <c r="HS30" i="27"/>
  <c r="IH30" i="27"/>
  <c r="DJ39" i="27"/>
  <c r="DJ35" i="27"/>
  <c r="DJ31" i="27"/>
  <c r="DJ37" i="27"/>
  <c r="DJ29" i="27"/>
  <c r="DJ33" i="27"/>
  <c r="DJ25" i="27"/>
  <c r="DJ27" i="27"/>
  <c r="HS24" i="27"/>
  <c r="IH24" i="27"/>
  <c r="HS38" i="27"/>
  <c r="IH38" i="27"/>
  <c r="HS34" i="27"/>
  <c r="IH34" i="27"/>
  <c r="IH39" i="27"/>
  <c r="IH35" i="27"/>
  <c r="IH31" i="27"/>
  <c r="IH27" i="27"/>
  <c r="HS36" i="27"/>
  <c r="IH36" i="27"/>
  <c r="HS32" i="27"/>
  <c r="IH32" i="27"/>
  <c r="HS28" i="27"/>
  <c r="IH28" i="27"/>
  <c r="HS37" i="27"/>
  <c r="IH37" i="27"/>
  <c r="HS29" i="27"/>
  <c r="IH29" i="27"/>
  <c r="HS25" i="27"/>
  <c r="IH25" i="27"/>
  <c r="HU41" i="27"/>
  <c r="O42" i="34"/>
  <c r="P42" i="34"/>
  <c r="Q42" i="34"/>
  <c r="J42" i="34"/>
  <c r="K42" i="34"/>
  <c r="L42" i="34"/>
  <c r="M42" i="34"/>
  <c r="E42" i="34"/>
  <c r="F42" i="34"/>
  <c r="G42" i="34"/>
  <c r="O41" i="34"/>
  <c r="P41" i="34"/>
  <c r="Q41" i="34"/>
  <c r="J41" i="34"/>
  <c r="K41" i="34"/>
  <c r="L41" i="34"/>
  <c r="M41" i="34"/>
  <c r="E41" i="34"/>
  <c r="F41" i="34"/>
  <c r="G41" i="34"/>
  <c r="O40" i="34"/>
  <c r="P40" i="34"/>
  <c r="Q40" i="34"/>
  <c r="J40" i="34"/>
  <c r="K40" i="34"/>
  <c r="L40" i="34"/>
  <c r="M40" i="34"/>
  <c r="E40" i="34"/>
  <c r="F40" i="34"/>
  <c r="G40" i="34"/>
  <c r="H40" i="34"/>
  <c r="O39" i="34"/>
  <c r="P39" i="34"/>
  <c r="Q39" i="34"/>
  <c r="K39" i="34"/>
  <c r="L39" i="34"/>
  <c r="M39" i="34"/>
  <c r="E39" i="34"/>
  <c r="F39" i="34"/>
  <c r="G39" i="34"/>
  <c r="H39" i="34"/>
  <c r="V38" i="34"/>
  <c r="U38" i="34"/>
  <c r="O38" i="34"/>
  <c r="P38" i="34"/>
  <c r="Q38" i="34"/>
  <c r="K38" i="34"/>
  <c r="L38" i="34"/>
  <c r="M38" i="34"/>
  <c r="E38" i="34"/>
  <c r="F38" i="34"/>
  <c r="G38" i="34"/>
  <c r="H38" i="34"/>
  <c r="X37" i="34"/>
  <c r="W37" i="34"/>
  <c r="O37" i="34"/>
  <c r="P37" i="34"/>
  <c r="Q37" i="34"/>
  <c r="K37" i="34"/>
  <c r="L37" i="34"/>
  <c r="M37" i="34"/>
  <c r="E37" i="34"/>
  <c r="F37" i="34"/>
  <c r="G37" i="34"/>
  <c r="H37" i="34"/>
  <c r="X36" i="34"/>
  <c r="W36" i="34"/>
  <c r="O36" i="34"/>
  <c r="P36" i="34"/>
  <c r="Q36" i="34"/>
  <c r="R36" i="34"/>
  <c r="L36" i="34"/>
  <c r="M36" i="34"/>
  <c r="F36" i="34"/>
  <c r="G36" i="34"/>
  <c r="H36" i="34"/>
  <c r="X35" i="34"/>
  <c r="X38" i="34"/>
  <c r="W35" i="34"/>
  <c r="V34" i="34"/>
  <c r="U34" i="34"/>
  <c r="X33" i="34"/>
  <c r="W33" i="34"/>
  <c r="X32" i="34"/>
  <c r="W32" i="34"/>
  <c r="O32" i="34"/>
  <c r="P32" i="34"/>
  <c r="Q32" i="34"/>
  <c r="J32" i="34"/>
  <c r="K32" i="34"/>
  <c r="L32" i="34"/>
  <c r="M32" i="34"/>
  <c r="E32" i="34"/>
  <c r="F32" i="34"/>
  <c r="G32" i="34"/>
  <c r="X31" i="34"/>
  <c r="W31" i="34"/>
  <c r="O31" i="34"/>
  <c r="P31" i="34"/>
  <c r="Q31" i="34"/>
  <c r="J31" i="34"/>
  <c r="K31" i="34"/>
  <c r="L31" i="34"/>
  <c r="M31" i="34"/>
  <c r="E31" i="34"/>
  <c r="F31" i="34"/>
  <c r="G31" i="34"/>
  <c r="O30" i="34"/>
  <c r="P30" i="34"/>
  <c r="Q30" i="34"/>
  <c r="J30" i="34"/>
  <c r="K30" i="34"/>
  <c r="L30" i="34"/>
  <c r="M30" i="34"/>
  <c r="E30" i="34"/>
  <c r="F30" i="34"/>
  <c r="G30" i="34"/>
  <c r="V29" i="34"/>
  <c r="U29" i="34"/>
  <c r="O29" i="34"/>
  <c r="P29" i="34"/>
  <c r="Q29" i="34"/>
  <c r="J29" i="34"/>
  <c r="K29" i="34"/>
  <c r="L29" i="34"/>
  <c r="M29" i="34"/>
  <c r="E29" i="34"/>
  <c r="F29" i="34"/>
  <c r="G29" i="34"/>
  <c r="H29" i="34"/>
  <c r="X28" i="34"/>
  <c r="W28" i="34"/>
  <c r="O28" i="34"/>
  <c r="P28" i="34"/>
  <c r="Q28" i="34"/>
  <c r="K28" i="34"/>
  <c r="L28" i="34"/>
  <c r="M28" i="34"/>
  <c r="E28" i="34"/>
  <c r="F28" i="34"/>
  <c r="G28" i="34"/>
  <c r="H28" i="34"/>
  <c r="X27" i="34"/>
  <c r="W27" i="34"/>
  <c r="O27" i="34"/>
  <c r="P27" i="34"/>
  <c r="Q27" i="34"/>
  <c r="K27" i="34"/>
  <c r="L27" i="34"/>
  <c r="M27" i="34"/>
  <c r="E27" i="34"/>
  <c r="F27" i="34"/>
  <c r="G27" i="34"/>
  <c r="H27" i="34"/>
  <c r="X26" i="34"/>
  <c r="W26" i="34"/>
  <c r="O26" i="34"/>
  <c r="P26" i="34"/>
  <c r="Q26" i="34"/>
  <c r="R26" i="34"/>
  <c r="K26" i="34"/>
  <c r="L26" i="34"/>
  <c r="M26" i="34"/>
  <c r="E26" i="34"/>
  <c r="F26" i="34"/>
  <c r="G26" i="34"/>
  <c r="H26" i="34"/>
  <c r="V25" i="34"/>
  <c r="V30" i="34"/>
  <c r="U25" i="34"/>
  <c r="U30" i="34"/>
  <c r="X24" i="34"/>
  <c r="W24" i="34"/>
  <c r="W23" i="34"/>
  <c r="X22" i="34"/>
  <c r="X25" i="34"/>
  <c r="W22" i="34"/>
  <c r="N22" i="34"/>
  <c r="O22" i="34"/>
  <c r="P22" i="34"/>
  <c r="Q22" i="34"/>
  <c r="I22" i="34"/>
  <c r="J22" i="34"/>
  <c r="K22" i="34"/>
  <c r="D22" i="34"/>
  <c r="E22" i="34"/>
  <c r="F22" i="34"/>
  <c r="N21" i="34"/>
  <c r="O21" i="34"/>
  <c r="P21" i="34"/>
  <c r="Q21" i="34"/>
  <c r="I21" i="34"/>
  <c r="J21" i="34"/>
  <c r="K21" i="34"/>
  <c r="D21" i="34"/>
  <c r="E21" i="34"/>
  <c r="F21" i="34"/>
  <c r="O20" i="34"/>
  <c r="P20" i="34"/>
  <c r="Q20" i="34"/>
  <c r="I20" i="34"/>
  <c r="J20" i="34"/>
  <c r="K20" i="34"/>
  <c r="L20" i="34"/>
  <c r="D20" i="34"/>
  <c r="E20" i="34"/>
  <c r="F20" i="34"/>
  <c r="P19" i="34"/>
  <c r="Q19" i="34"/>
  <c r="K19" i="34"/>
  <c r="L19" i="34"/>
  <c r="D19" i="34"/>
  <c r="E19" i="34"/>
  <c r="F19" i="34"/>
  <c r="Q18" i="34"/>
  <c r="J18" i="34"/>
  <c r="K18" i="34"/>
  <c r="L18" i="34"/>
  <c r="D18" i="34"/>
  <c r="E18" i="34"/>
  <c r="F18" i="34"/>
  <c r="P17" i="34"/>
  <c r="Q17" i="34"/>
  <c r="J17" i="34"/>
  <c r="K17" i="34"/>
  <c r="L17" i="34"/>
  <c r="D17" i="34"/>
  <c r="E17" i="34"/>
  <c r="F17" i="34"/>
  <c r="G17" i="34"/>
  <c r="O16" i="34"/>
  <c r="P16" i="34"/>
  <c r="Q16" i="34"/>
  <c r="R16" i="34"/>
  <c r="J16" i="34"/>
  <c r="K16" i="34"/>
  <c r="L16" i="34"/>
  <c r="D16" i="34"/>
  <c r="E16" i="34"/>
  <c r="F16" i="34"/>
  <c r="G16" i="34"/>
  <c r="N12" i="34"/>
  <c r="O12" i="34"/>
  <c r="P12" i="34"/>
  <c r="Q12" i="34"/>
  <c r="I12" i="34"/>
  <c r="J12" i="34"/>
  <c r="K12" i="34"/>
  <c r="D12" i="34"/>
  <c r="E12" i="34"/>
  <c r="F12" i="34"/>
  <c r="N11" i="34"/>
  <c r="O11" i="34"/>
  <c r="P11" i="34"/>
  <c r="Q11" i="34"/>
  <c r="I11" i="34"/>
  <c r="J11" i="34"/>
  <c r="K11" i="34"/>
  <c r="D11" i="34"/>
  <c r="E11" i="34"/>
  <c r="F11" i="34"/>
  <c r="P10" i="34"/>
  <c r="Q10" i="34"/>
  <c r="I10" i="34"/>
  <c r="J10" i="34"/>
  <c r="K10" i="34"/>
  <c r="L10" i="34"/>
  <c r="D10" i="34"/>
  <c r="E10" i="34"/>
  <c r="F10" i="34"/>
  <c r="G10" i="34"/>
  <c r="O9" i="34"/>
  <c r="P9" i="34"/>
  <c r="Q9" i="34"/>
  <c r="J9" i="34"/>
  <c r="K9" i="34"/>
  <c r="L9" i="34"/>
  <c r="D9" i="34"/>
  <c r="E9" i="34"/>
  <c r="F9" i="34"/>
  <c r="G9" i="34"/>
  <c r="O8" i="34"/>
  <c r="P8" i="34"/>
  <c r="Q8" i="34"/>
  <c r="J8" i="34"/>
  <c r="K8" i="34"/>
  <c r="L8" i="34"/>
  <c r="D8" i="34"/>
  <c r="E8" i="34"/>
  <c r="F8" i="34"/>
  <c r="G8" i="34"/>
  <c r="O7" i="34"/>
  <c r="P7" i="34"/>
  <c r="Q7" i="34"/>
  <c r="J7" i="34"/>
  <c r="K7" i="34"/>
  <c r="L7" i="34"/>
  <c r="D7" i="34"/>
  <c r="E7" i="34"/>
  <c r="F7" i="34"/>
  <c r="G7" i="34"/>
  <c r="O6" i="34"/>
  <c r="P6" i="34"/>
  <c r="Q6" i="34"/>
  <c r="R6" i="34"/>
  <c r="J6" i="34"/>
  <c r="K6" i="34"/>
  <c r="E6" i="34"/>
  <c r="F6" i="34"/>
  <c r="G6" i="34"/>
  <c r="W34" i="34"/>
  <c r="W29" i="34"/>
  <c r="X34" i="34"/>
  <c r="X39" i="34"/>
  <c r="X29" i="34"/>
  <c r="X30" i="34"/>
  <c r="U39" i="34"/>
  <c r="U40" i="34"/>
  <c r="V39" i="34"/>
  <c r="V40" i="34"/>
  <c r="W25" i="34"/>
  <c r="W30" i="34"/>
  <c r="W38" i="34"/>
  <c r="X40" i="34"/>
  <c r="W39" i="34"/>
  <c r="W40" i="34"/>
  <c r="B53" i="34"/>
  <c r="X41" i="34"/>
  <c r="B54" i="34"/>
  <c r="DT38" i="27"/>
  <c r="DT34" i="27"/>
  <c r="DT30" i="27"/>
  <c r="DJ38" i="27"/>
  <c r="DJ36" i="27"/>
  <c r="DJ34" i="27"/>
  <c r="DJ32" i="27"/>
  <c r="DJ30" i="27"/>
  <c r="DJ28" i="27"/>
  <c r="DJ26" i="27"/>
  <c r="DJ24" i="27"/>
  <c r="DT26" i="27"/>
  <c r="DT36" i="27"/>
  <c r="DT32" i="27"/>
  <c r="DT28" i="27"/>
  <c r="DT24" i="27"/>
</calcChain>
</file>

<file path=xl/sharedStrings.xml><?xml version="1.0" encoding="utf-8"?>
<sst xmlns="http://schemas.openxmlformats.org/spreadsheetml/2006/main" count="185" uniqueCount="121">
  <si>
    <t>Приложение 1 к распоряжению от 16.11.2007 № 299</t>
  </si>
  <si>
    <t>Код</t>
  </si>
  <si>
    <t>Форма по ОКУД</t>
  </si>
  <si>
    <t>0301008</t>
  </si>
  <si>
    <t>по ОКПО</t>
  </si>
  <si>
    <t>(наименование организации)</t>
  </si>
  <si>
    <t>(структурное подразделение)</t>
  </si>
  <si>
    <t>(код подразделения)</t>
  </si>
  <si>
    <t>Номер документа</t>
  </si>
  <si>
    <t>Дата составления</t>
  </si>
  <si>
    <t>Отчетный период</t>
  </si>
  <si>
    <t>с</t>
  </si>
  <si>
    <t>по</t>
  </si>
  <si>
    <t>ТАБЕЛЬ</t>
  </si>
  <si>
    <t>учета</t>
  </si>
  <si>
    <t>рабочего времени</t>
  </si>
  <si>
    <t xml:space="preserve">
Номерпо
поряд-ку</t>
  </si>
  <si>
    <t xml:space="preserve">
Фамилия, инициалы,
должность
(специальность, профессия)</t>
  </si>
  <si>
    <t xml:space="preserve">
Табельный
номер</t>
  </si>
  <si>
    <t>Отметки о явках и неявках на работу по числам месяца</t>
  </si>
  <si>
    <t>Отработано за</t>
  </si>
  <si>
    <t>Дополнительные данные для начисления заработной платы,
в том числе отработанно (в часах)</t>
  </si>
  <si>
    <t>Неявки по причинам</t>
  </si>
  <si>
    <t>Х</t>
  </si>
  <si>
    <t xml:space="preserve">
половину месяца
(I, II)</t>
  </si>
  <si>
    <t xml:space="preserve">
месяц</t>
  </si>
  <si>
    <t xml:space="preserve">вечерние </t>
  </si>
  <si>
    <t>ночные</t>
  </si>
  <si>
    <t>празднич-ные (*1)</t>
  </si>
  <si>
    <t>празднич-ные (*2)</t>
  </si>
  <si>
    <t>сверхурочные (*1,5)</t>
  </si>
  <si>
    <t>сверхурочные (*2)</t>
  </si>
  <si>
    <t>код</t>
  </si>
  <si>
    <t>дни
(часы)</t>
  </si>
  <si>
    <t>дни</t>
  </si>
  <si>
    <t>часы</t>
  </si>
  <si>
    <t>1</t>
  </si>
  <si>
    <t>Я</t>
  </si>
  <si>
    <t>В</t>
  </si>
  <si>
    <t>3</t>
  </si>
  <si>
    <t>Руководитель</t>
  </si>
  <si>
    <t>Ответственное лицо</t>
  </si>
  <si>
    <t>структурного подразделения</t>
  </si>
  <si>
    <t>(должность)</t>
  </si>
  <si>
    <t>(личная подпись)</t>
  </si>
  <si>
    <t>(расшифровка подписи)</t>
  </si>
  <si>
    <t>(телефон)</t>
  </si>
  <si>
    <t>011076</t>
  </si>
  <si>
    <t>5324</t>
  </si>
  <si>
    <t>4226</t>
  </si>
  <si>
    <t>6052</t>
  </si>
  <si>
    <t>508-85-00</t>
  </si>
  <si>
    <t>2</t>
  </si>
  <si>
    <t>4</t>
  </si>
  <si>
    <t>6186</t>
  </si>
  <si>
    <t>ПРОИЗВОДСТВЕННЫЙ КАЛЕНДАРЬ</t>
  </si>
  <si>
    <t>НА 2014 ГОД</t>
  </si>
  <si>
    <t>I квартал</t>
  </si>
  <si>
    <t>Дни недели</t>
  </si>
  <si>
    <t>январь</t>
  </si>
  <si>
    <t>февраль</t>
  </si>
  <si>
    <t>март</t>
  </si>
  <si>
    <t>Понедельник</t>
  </si>
  <si>
    <t>24*</t>
  </si>
  <si>
    <t>Вторник</t>
  </si>
  <si>
    <t>Среда</t>
  </si>
  <si>
    <t>Четверг</t>
  </si>
  <si>
    <t>Пятница</t>
  </si>
  <si>
    <t>7*</t>
  </si>
  <si>
    <t>Суббота</t>
  </si>
  <si>
    <t>Воскресенье</t>
  </si>
  <si>
    <t>II квартал</t>
  </si>
  <si>
    <t>апрель</t>
  </si>
  <si>
    <t>май</t>
  </si>
  <si>
    <t>июнь</t>
  </si>
  <si>
    <t>30*</t>
  </si>
  <si>
    <t>11*</t>
  </si>
  <si>
    <t>Нормы рабочего времени на 2014 год</t>
  </si>
  <si>
    <t>8*</t>
  </si>
  <si>
    <t>Периоды</t>
  </si>
  <si>
    <t>Количество дней</t>
  </si>
  <si>
    <t>Рабо-чее время</t>
  </si>
  <si>
    <t>кален-дарные</t>
  </si>
  <si>
    <t>рабо-чие</t>
  </si>
  <si>
    <t>Выход-ные</t>
  </si>
  <si>
    <t>III квартал</t>
  </si>
  <si>
    <t>июль</t>
  </si>
  <si>
    <t>август</t>
  </si>
  <si>
    <t>сентябрь</t>
  </si>
  <si>
    <t>1 полугодие</t>
  </si>
  <si>
    <t>IV квартал</t>
  </si>
  <si>
    <t>октябрь</t>
  </si>
  <si>
    <t>ноябрь</t>
  </si>
  <si>
    <t>декабрь</t>
  </si>
  <si>
    <t>31*</t>
  </si>
  <si>
    <t>2 полугодие</t>
  </si>
  <si>
    <t>Год</t>
  </si>
  <si>
    <t>Среднемесячное количество рабочих часов</t>
  </si>
  <si>
    <t>* - Укороченные  предпраздничные рабочие дни при 40-часовой рабочей неделе (сокращение на 1 час).</t>
  </si>
  <si>
    <t>1-6, 8 января</t>
  </si>
  <si>
    <t>-</t>
  </si>
  <si>
    <t>Новогодние каникулы (в ред. Федерального закона от 23.04.2012 № 35-ФЗ);</t>
  </si>
  <si>
    <t>7 января</t>
  </si>
  <si>
    <t>Рождество Христово;</t>
  </si>
  <si>
    <t>23 февраля</t>
  </si>
  <si>
    <t>День защитника Отечества;</t>
  </si>
  <si>
    <t>8 марта</t>
  </si>
  <si>
    <t>Международный женский день;</t>
  </si>
  <si>
    <t>1 мая</t>
  </si>
  <si>
    <t>Праздник Весны и Труда;</t>
  </si>
  <si>
    <t>9 мая</t>
  </si>
  <si>
    <t>День Победы;</t>
  </si>
  <si>
    <t>12 июня</t>
  </si>
  <si>
    <t>День России;</t>
  </si>
  <si>
    <t>4 ноября</t>
  </si>
  <si>
    <t>День народного единства</t>
  </si>
  <si>
    <r>
      <t>Производственный календарь подготовлен ИД "Вариант-52", 452800, РБ, Янаул, Азина, 27 тел. 8-961-044-48-52, веб-сайт:</t>
    </r>
    <r>
      <rPr>
        <i/>
        <u/>
        <sz val="8"/>
        <color indexed="12"/>
        <rFont val="Arial Cyr"/>
        <charset val="204"/>
      </rPr>
      <t xml:space="preserve"> variant52.ru</t>
    </r>
  </si>
  <si>
    <t>X</t>
  </si>
  <si>
    <t xml:space="preserve"> </t>
  </si>
  <si>
    <t>б</t>
  </si>
  <si>
    <t>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</si>
</sst>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FC19]dd\ mmmm\ yyyy\ \г\.;@"/>
  </numFmts>
  <fonts count="21" x14ac:knownFonts="1">
    <font>
      <sz val="10"/>
      <name val="Arial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4"/>
      <color indexed="10"/>
      <name val="Arial Cyr"/>
      <charset val="204"/>
    </font>
    <font>
      <b/>
      <sz val="13"/>
      <color indexed="10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color indexed="10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6"/>
      <name val="Arial Cyr"/>
      <charset val="204"/>
    </font>
    <font>
      <b/>
      <sz val="8"/>
      <color indexed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i/>
      <u/>
      <sz val="8"/>
      <color indexed="12"/>
      <name val="Arial Cyr"/>
      <charset val="204"/>
    </font>
    <font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</fills>
  <borders count="6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4" fillId="0" borderId="0"/>
  </cellStyleXfs>
  <cellXfs count="29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Fill="1" applyAlignment="1"/>
    <xf numFmtId="0" fontId="10" fillId="0" borderId="30" xfId="0" applyFont="1" applyBorder="1" applyAlignment="1">
      <alignment horizontal="center" vertical="center"/>
    </xf>
    <xf numFmtId="0" fontId="10" fillId="0" borderId="33" xfId="0" applyFont="1" applyBorder="1" applyAlignment="1">
      <alignment vertical="center"/>
    </xf>
    <xf numFmtId="0" fontId="10" fillId="0" borderId="34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34" xfId="0" applyFont="1" applyBorder="1"/>
    <xf numFmtId="0" fontId="12" fillId="0" borderId="7" xfId="0" applyFont="1" applyFill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2" fillId="0" borderId="38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8" xfId="0" applyFont="1" applyBorder="1"/>
    <xf numFmtId="0" fontId="12" fillId="6" borderId="38" xfId="0" applyFont="1" applyFill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8" xfId="0" applyFont="1" applyBorder="1"/>
    <xf numFmtId="0" fontId="12" fillId="0" borderId="40" xfId="0" applyFont="1" applyBorder="1" applyAlignment="1">
      <alignment vertical="center"/>
    </xf>
    <xf numFmtId="0" fontId="12" fillId="6" borderId="4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41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4" fillId="0" borderId="2" xfId="1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0" fillId="0" borderId="36" xfId="0" applyFont="1" applyBorder="1"/>
    <xf numFmtId="0" fontId="10" fillId="0" borderId="6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51" xfId="0" applyFont="1" applyBorder="1"/>
    <xf numFmtId="0" fontId="10" fillId="0" borderId="4" xfId="0" applyFont="1" applyBorder="1" applyAlignment="1">
      <alignment horizontal="center"/>
    </xf>
    <xf numFmtId="0" fontId="11" fillId="7" borderId="54" xfId="0" applyFont="1" applyFill="1" applyBorder="1"/>
    <xf numFmtId="0" fontId="11" fillId="7" borderId="55" xfId="0" applyFont="1" applyFill="1" applyBorder="1" applyAlignment="1">
      <alignment horizontal="center"/>
    </xf>
    <xf numFmtId="0" fontId="11" fillId="7" borderId="56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0" fontId="11" fillId="6" borderId="54" xfId="0" applyFont="1" applyFill="1" applyBorder="1"/>
    <xf numFmtId="0" fontId="11" fillId="6" borderId="55" xfId="0" applyFont="1" applyFill="1" applyBorder="1" applyAlignment="1">
      <alignment horizontal="center"/>
    </xf>
    <xf numFmtId="0" fontId="11" fillId="6" borderId="56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1" fillId="8" borderId="43" xfId="0" applyFont="1" applyFill="1" applyBorder="1"/>
    <xf numFmtId="0" fontId="11" fillId="8" borderId="58" xfId="0" applyFont="1" applyFill="1" applyBorder="1" applyAlignment="1">
      <alignment horizontal="center"/>
    </xf>
    <xf numFmtId="0" fontId="11" fillId="8" borderId="44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right"/>
      <protection hidden="1"/>
    </xf>
    <xf numFmtId="0" fontId="5" fillId="0" borderId="0" xfId="0" applyFont="1" applyProtection="1">
      <protection hidden="1"/>
    </xf>
    <xf numFmtId="0" fontId="5" fillId="2" borderId="0" xfId="0" applyFont="1" applyFill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0" fontId="2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right" vertical="top"/>
      <protection hidden="1"/>
    </xf>
    <xf numFmtId="49" fontId="2" fillId="0" borderId="7" xfId="0" applyNumberFormat="1" applyFont="1" applyBorder="1" applyAlignment="1" applyProtection="1">
      <alignment horizontal="center" vertical="top"/>
      <protection locked="0" hidden="1"/>
    </xf>
    <xf numFmtId="2" fontId="2" fillId="0" borderId="5" xfId="0" applyNumberFormat="1" applyFont="1" applyBorder="1" applyAlignment="1" applyProtection="1">
      <alignment horizontal="center" vertical="top"/>
      <protection locked="0" hidden="1"/>
    </xf>
    <xf numFmtId="0" fontId="2" fillId="0" borderId="6" xfId="0" applyFont="1" applyBorder="1" applyAlignment="1" applyProtection="1">
      <alignment horizontal="center" vertical="top"/>
      <protection locked="0" hidden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25" xfId="0" applyFont="1" applyBorder="1" applyAlignment="1" applyProtection="1">
      <alignment horizontal="left"/>
      <protection hidden="1"/>
    </xf>
    <xf numFmtId="49" fontId="2" fillId="0" borderId="2" xfId="0" applyNumberFormat="1" applyFont="1" applyBorder="1" applyAlignment="1" applyProtection="1">
      <alignment horizontal="center"/>
      <protection hidden="1"/>
    </xf>
    <xf numFmtId="0" fontId="3" fillId="0" borderId="14" xfId="0" applyFont="1" applyBorder="1" applyAlignment="1" applyProtection="1">
      <alignment horizontal="right"/>
      <protection locked="0"/>
    </xf>
    <xf numFmtId="0" fontId="3" fillId="0" borderId="14" xfId="0" applyFont="1" applyBorder="1" applyAlignment="1" applyProtection="1">
      <alignment horizontal="left"/>
      <protection hidden="1"/>
    </xf>
    <xf numFmtId="0" fontId="2" fillId="0" borderId="14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 applyProtection="1">
      <alignment horizontal="right" vertical="top"/>
      <protection hidden="1"/>
    </xf>
    <xf numFmtId="0" fontId="1" fillId="0" borderId="0" xfId="0" applyFont="1" applyAlignment="1">
      <alignment horizontal="center"/>
    </xf>
    <xf numFmtId="49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center" vertical="top"/>
      <protection hidden="1"/>
    </xf>
    <xf numFmtId="0" fontId="3" fillId="0" borderId="14" xfId="0" applyFont="1" applyBorder="1" applyAlignment="1">
      <alignment horizontal="right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49" fontId="3" fillId="2" borderId="3" xfId="0" applyNumberFormat="1" applyFont="1" applyFill="1" applyBorder="1" applyAlignment="1" applyProtection="1">
      <alignment horizontal="center"/>
      <protection hidden="1"/>
    </xf>
    <xf numFmtId="49" fontId="3" fillId="2" borderId="23" xfId="0" applyNumberFormat="1" applyFont="1" applyFill="1" applyBorder="1" applyAlignment="1" applyProtection="1">
      <alignment horizontal="center"/>
      <protection hidden="1"/>
    </xf>
    <xf numFmtId="49" fontId="3" fillId="2" borderId="24" xfId="0" applyNumberFormat="1" applyFont="1" applyFill="1" applyBorder="1" applyAlignment="1" applyProtection="1">
      <alignment horizontal="center"/>
      <protection hidden="1"/>
    </xf>
    <xf numFmtId="165" fontId="5" fillId="2" borderId="3" xfId="0" applyNumberFormat="1" applyFont="1" applyFill="1" applyBorder="1" applyAlignment="1" applyProtection="1">
      <alignment horizontal="center"/>
      <protection locked="0" hidden="1"/>
    </xf>
    <xf numFmtId="165" fontId="5" fillId="2" borderId="23" xfId="0" applyNumberFormat="1" applyFont="1" applyFill="1" applyBorder="1" applyAlignment="1" applyProtection="1">
      <alignment horizontal="center"/>
      <protection locked="0" hidden="1"/>
    </xf>
    <xf numFmtId="165" fontId="5" fillId="2" borderId="24" xfId="0" applyNumberFormat="1" applyFont="1" applyFill="1" applyBorder="1" applyAlignment="1" applyProtection="1">
      <alignment horizontal="center"/>
      <protection locked="0" hidden="1"/>
    </xf>
    <xf numFmtId="164" fontId="5" fillId="2" borderId="2" xfId="0" applyNumberFormat="1" applyFont="1" applyFill="1" applyBorder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top" wrapText="1"/>
      <protection hidden="1"/>
    </xf>
    <xf numFmtId="0" fontId="2" fillId="0" borderId="2" xfId="0" applyFont="1" applyBorder="1" applyAlignment="1" applyProtection="1">
      <alignment horizontal="center" vertical="top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2" fillId="4" borderId="24" xfId="0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23" xfId="0" applyFont="1" applyFill="1" applyBorder="1" applyAlignment="1" applyProtection="1">
      <alignment horizontal="center" vertical="center"/>
      <protection hidden="1"/>
    </xf>
    <xf numFmtId="0" fontId="2" fillId="3" borderId="24" xfId="0" applyFont="1" applyFill="1" applyBorder="1" applyAlignment="1" applyProtection="1">
      <alignment horizontal="center" vertical="center"/>
      <protection hidden="1"/>
    </xf>
    <xf numFmtId="49" fontId="2" fillId="0" borderId="8" xfId="0" applyNumberFormat="1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49" fontId="2" fillId="0" borderId="7" xfId="0" applyNumberFormat="1" applyFont="1" applyBorder="1" applyAlignment="1" applyProtection="1">
      <alignment horizontal="center" vertical="top"/>
      <protection locked="0"/>
    </xf>
    <xf numFmtId="49" fontId="2" fillId="0" borderId="2" xfId="0" applyNumberFormat="1" applyFont="1" applyBorder="1" applyAlignment="1" applyProtection="1">
      <alignment horizontal="center" vertical="top"/>
      <protection locked="0"/>
    </xf>
    <xf numFmtId="49" fontId="2" fillId="0" borderId="10" xfId="0" applyNumberFormat="1" applyFont="1" applyBorder="1" applyAlignment="1" applyProtection="1">
      <alignment horizontal="center" vertical="top"/>
      <protection locked="0"/>
    </xf>
    <xf numFmtId="0" fontId="2" fillId="2" borderId="7" xfId="0" applyNumberFormat="1" applyFont="1" applyFill="1" applyBorder="1" applyAlignment="1" applyProtection="1">
      <alignment horizontal="center" vertical="top"/>
      <protection locked="0"/>
    </xf>
    <xf numFmtId="2" fontId="4" fillId="4" borderId="2" xfId="0" applyNumberFormat="1" applyFont="1" applyFill="1" applyBorder="1" applyAlignment="1" applyProtection="1">
      <alignment horizontal="center" vertical="top"/>
      <protection locked="0" hidden="1"/>
    </xf>
    <xf numFmtId="2" fontId="2" fillId="2" borderId="11" xfId="0" applyNumberFormat="1" applyFont="1" applyFill="1" applyBorder="1" applyAlignment="1" applyProtection="1">
      <alignment horizontal="center" vertical="top"/>
      <protection locked="0" hidden="1"/>
    </xf>
    <xf numFmtId="2" fontId="2" fillId="2" borderId="12" xfId="0" applyNumberFormat="1" applyFont="1" applyFill="1" applyBorder="1" applyAlignment="1" applyProtection="1">
      <alignment horizontal="center" vertical="top"/>
      <protection locked="0" hidden="1"/>
    </xf>
    <xf numFmtId="2" fontId="2" fillId="2" borderId="13" xfId="0" applyNumberFormat="1" applyFont="1" applyFill="1" applyBorder="1" applyAlignment="1" applyProtection="1">
      <alignment horizontal="center" vertical="top"/>
      <protection locked="0" hidden="1"/>
    </xf>
    <xf numFmtId="0" fontId="4" fillId="3" borderId="2" xfId="0" applyFont="1" applyFill="1" applyBorder="1" applyAlignment="1" applyProtection="1">
      <alignment horizontal="center" vertical="top"/>
      <protection hidden="1"/>
    </xf>
    <xf numFmtId="49" fontId="4" fillId="4" borderId="2" xfId="0" applyNumberFormat="1" applyFont="1" applyFill="1" applyBorder="1" applyAlignment="1" applyProtection="1">
      <alignment horizontal="center" vertical="top"/>
      <protection hidden="1"/>
    </xf>
    <xf numFmtId="0" fontId="4" fillId="4" borderId="2" xfId="0" applyFont="1" applyFill="1" applyBorder="1" applyAlignment="1" applyProtection="1">
      <alignment horizontal="center" vertical="top"/>
      <protection hidden="1"/>
    </xf>
    <xf numFmtId="2" fontId="4" fillId="3" borderId="2" xfId="0" applyNumberFormat="1" applyFont="1" applyFill="1" applyBorder="1" applyAlignment="1" applyProtection="1">
      <alignment horizontal="center" vertical="top"/>
      <protection hidden="1"/>
    </xf>
    <xf numFmtId="0" fontId="4" fillId="3" borderId="7" xfId="0" applyFont="1" applyFill="1" applyBorder="1" applyAlignment="1" applyProtection="1">
      <alignment horizontal="center" vertical="top"/>
      <protection locked="0" hidden="1"/>
    </xf>
    <xf numFmtId="0" fontId="4" fillId="3" borderId="18" xfId="0" applyFont="1" applyFill="1" applyBorder="1" applyAlignment="1" applyProtection="1">
      <alignment horizontal="center" vertical="top"/>
      <protection locked="0" hidden="1"/>
    </xf>
    <xf numFmtId="0" fontId="4" fillId="3" borderId="19" xfId="0" applyFont="1" applyFill="1" applyBorder="1" applyAlignment="1" applyProtection="1">
      <alignment horizontal="center" vertical="top"/>
      <protection locked="0" hidden="1"/>
    </xf>
    <xf numFmtId="0" fontId="4" fillId="3" borderId="20" xfId="0" applyFont="1" applyFill="1" applyBorder="1" applyAlignment="1" applyProtection="1">
      <alignment horizontal="center" vertical="top"/>
      <protection locked="0" hidden="1"/>
    </xf>
    <xf numFmtId="0" fontId="4" fillId="3" borderId="21" xfId="0" applyFont="1" applyFill="1" applyBorder="1" applyAlignment="1" applyProtection="1">
      <alignment horizontal="center" vertical="top"/>
      <protection locked="0" hidden="1"/>
    </xf>
    <xf numFmtId="0" fontId="4" fillId="3" borderId="14" xfId="0" applyFont="1" applyFill="1" applyBorder="1" applyAlignment="1" applyProtection="1">
      <alignment horizontal="center" vertical="top"/>
      <protection locked="0" hidden="1"/>
    </xf>
    <xf numFmtId="0" fontId="4" fillId="3" borderId="22" xfId="0" applyFont="1" applyFill="1" applyBorder="1" applyAlignment="1" applyProtection="1">
      <alignment horizontal="center" vertical="top"/>
      <protection locked="0" hidden="1"/>
    </xf>
    <xf numFmtId="2" fontId="2" fillId="2" borderId="11" xfId="0" applyNumberFormat="1" applyFont="1" applyFill="1" applyBorder="1" applyAlignment="1" applyProtection="1">
      <alignment horizontal="center" vertical="top"/>
      <protection locked="0"/>
    </xf>
    <xf numFmtId="2" fontId="2" fillId="2" borderId="12" xfId="0" applyNumberFormat="1" applyFont="1" applyFill="1" applyBorder="1" applyAlignment="1" applyProtection="1">
      <alignment horizontal="center" vertical="top"/>
      <protection locked="0"/>
    </xf>
    <xf numFmtId="2" fontId="2" fillId="2" borderId="13" xfId="0" applyNumberFormat="1" applyFont="1" applyFill="1" applyBorder="1" applyAlignment="1" applyProtection="1">
      <alignment horizontal="center" vertical="top"/>
      <protection locked="0"/>
    </xf>
    <xf numFmtId="0" fontId="2" fillId="0" borderId="28" xfId="0" applyNumberFormat="1" applyFont="1" applyBorder="1" applyAlignment="1" applyProtection="1">
      <alignment horizontal="center" vertical="top"/>
      <protection locked="0"/>
    </xf>
    <xf numFmtId="0" fontId="2" fillId="0" borderId="26" xfId="0" applyNumberFormat="1" applyFont="1" applyBorder="1" applyAlignment="1" applyProtection="1">
      <alignment horizontal="center" vertical="top"/>
      <protection locked="0"/>
    </xf>
    <xf numFmtId="0" fontId="2" fillId="0" borderId="27" xfId="0" applyNumberFormat="1" applyFont="1" applyBorder="1" applyAlignment="1" applyProtection="1">
      <alignment horizontal="center" vertical="top"/>
      <protection locked="0"/>
    </xf>
    <xf numFmtId="0" fontId="2" fillId="5" borderId="2" xfId="0" applyFont="1" applyFill="1" applyBorder="1" applyAlignment="1" applyProtection="1">
      <alignment horizontal="center" vertical="top"/>
      <protection hidden="1"/>
    </xf>
    <xf numFmtId="49" fontId="2" fillId="4" borderId="2" xfId="0" applyNumberFormat="1" applyFont="1" applyFill="1" applyBorder="1" applyAlignment="1" applyProtection="1">
      <alignment horizontal="center" vertical="top"/>
      <protection hidden="1"/>
    </xf>
    <xf numFmtId="0" fontId="2" fillId="4" borderId="2" xfId="0" applyFont="1" applyFill="1" applyBorder="1" applyAlignment="1" applyProtection="1">
      <alignment horizontal="center" vertical="top"/>
      <protection hidden="1"/>
    </xf>
    <xf numFmtId="2" fontId="2" fillId="0" borderId="11" xfId="0" applyNumberFormat="1" applyFont="1" applyBorder="1" applyAlignment="1" applyProtection="1">
      <alignment horizontal="center" vertical="top"/>
      <protection locked="0"/>
    </xf>
    <xf numFmtId="2" fontId="2" fillId="0" borderId="12" xfId="0" applyNumberFormat="1" applyFont="1" applyBorder="1" applyAlignment="1" applyProtection="1">
      <alignment horizontal="center" vertical="top"/>
      <protection locked="0"/>
    </xf>
    <xf numFmtId="2" fontId="2" fillId="0" borderId="13" xfId="0" applyNumberFormat="1" applyFont="1" applyBorder="1" applyAlignment="1" applyProtection="1">
      <alignment horizontal="center" vertical="top"/>
      <protection locked="0"/>
    </xf>
    <xf numFmtId="2" fontId="4" fillId="4" borderId="15" xfId="0" applyNumberFormat="1" applyFont="1" applyFill="1" applyBorder="1" applyAlignment="1" applyProtection="1">
      <alignment horizontal="center" vertical="top"/>
      <protection locked="0" hidden="1"/>
    </xf>
    <xf numFmtId="2" fontId="4" fillId="4" borderId="1" xfId="0" applyNumberFormat="1" applyFont="1" applyFill="1" applyBorder="1" applyAlignment="1" applyProtection="1">
      <alignment horizontal="center" vertical="top"/>
      <protection locked="0" hidden="1"/>
    </xf>
    <xf numFmtId="2" fontId="4" fillId="4" borderId="5" xfId="0" applyNumberFormat="1" applyFont="1" applyFill="1" applyBorder="1" applyAlignment="1" applyProtection="1">
      <alignment horizontal="center" vertical="top"/>
      <protection locked="0" hidden="1"/>
    </xf>
    <xf numFmtId="2" fontId="4" fillId="4" borderId="16" xfId="0" applyNumberFormat="1" applyFont="1" applyFill="1" applyBorder="1" applyAlignment="1" applyProtection="1">
      <alignment horizontal="center" vertical="top"/>
      <protection locked="0" hidden="1"/>
    </xf>
    <xf numFmtId="2" fontId="4" fillId="4" borderId="17" xfId="0" applyNumberFormat="1" applyFont="1" applyFill="1" applyBorder="1" applyAlignment="1" applyProtection="1">
      <alignment horizontal="center" vertical="top"/>
      <protection locked="0" hidden="1"/>
    </xf>
    <xf numFmtId="2" fontId="4" fillId="4" borderId="9" xfId="0" applyNumberFormat="1" applyFont="1" applyFill="1" applyBorder="1" applyAlignment="1" applyProtection="1">
      <alignment horizontal="center" vertical="top"/>
      <protection locked="0" hidden="1"/>
    </xf>
    <xf numFmtId="0" fontId="2" fillId="4" borderId="10" xfId="0" applyFont="1" applyFill="1" applyBorder="1" applyAlignment="1" applyProtection="1">
      <alignment horizontal="center" vertical="top"/>
      <protection hidden="1"/>
    </xf>
    <xf numFmtId="2" fontId="4" fillId="3" borderId="10" xfId="0" applyNumberFormat="1" applyFont="1" applyFill="1" applyBorder="1" applyAlignment="1" applyProtection="1">
      <alignment horizontal="center" vertical="top"/>
      <protection hidden="1"/>
    </xf>
    <xf numFmtId="0" fontId="4" fillId="3" borderId="10" xfId="0" applyFont="1" applyFill="1" applyBorder="1" applyAlignment="1" applyProtection="1">
      <alignment horizontal="center" vertical="top"/>
      <protection hidden="1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49" fontId="2" fillId="0" borderId="18" xfId="0" applyNumberFormat="1" applyFont="1" applyBorder="1" applyAlignment="1" applyProtection="1">
      <alignment horizontal="center" vertical="top"/>
      <protection locked="0"/>
    </xf>
    <xf numFmtId="49" fontId="2" fillId="0" borderId="19" xfId="0" applyNumberFormat="1" applyFont="1" applyBorder="1" applyAlignment="1" applyProtection="1">
      <alignment horizontal="center" vertical="top"/>
      <protection locked="0"/>
    </xf>
    <xf numFmtId="49" fontId="2" fillId="0" borderId="20" xfId="0" applyNumberFormat="1" applyFont="1" applyBorder="1" applyAlignment="1" applyProtection="1">
      <alignment horizontal="center" vertical="top"/>
      <protection locked="0"/>
    </xf>
    <xf numFmtId="49" fontId="2" fillId="0" borderId="29" xfId="0" applyNumberFormat="1" applyFont="1" applyBorder="1" applyAlignment="1" applyProtection="1">
      <alignment horizontal="center" vertical="top"/>
      <protection locked="0"/>
    </xf>
    <xf numFmtId="49" fontId="2" fillId="0" borderId="0" xfId="0" applyNumberFormat="1" applyFont="1" applyBorder="1" applyAlignment="1" applyProtection="1">
      <alignment horizontal="center" vertical="top"/>
      <protection locked="0"/>
    </xf>
    <xf numFmtId="49" fontId="2" fillId="0" borderId="25" xfId="0" applyNumberFormat="1" applyFont="1" applyBorder="1" applyAlignment="1" applyProtection="1">
      <alignment horizontal="center" vertical="top"/>
      <protection locked="0"/>
    </xf>
    <xf numFmtId="49" fontId="2" fillId="0" borderId="16" xfId="0" applyNumberFormat="1" applyFont="1" applyBorder="1" applyAlignment="1" applyProtection="1">
      <alignment horizontal="center" vertical="top"/>
      <protection locked="0"/>
    </xf>
    <xf numFmtId="49" fontId="2" fillId="0" borderId="17" xfId="0" applyNumberFormat="1" applyFont="1" applyBorder="1" applyAlignment="1" applyProtection="1">
      <alignment horizontal="center" vertical="top"/>
      <protection locked="0"/>
    </xf>
    <xf numFmtId="49" fontId="2" fillId="0" borderId="9" xfId="0" applyNumberFormat="1" applyFont="1" applyBorder="1" applyAlignment="1" applyProtection="1">
      <alignment horizontal="center" vertical="top"/>
      <protection locked="0"/>
    </xf>
    <xf numFmtId="49" fontId="2" fillId="2" borderId="7" xfId="0" applyNumberFormat="1" applyFont="1" applyFill="1" applyBorder="1" applyAlignment="1" applyProtection="1">
      <alignment horizontal="center" vertical="top"/>
      <protection locked="0"/>
    </xf>
    <xf numFmtId="49" fontId="2" fillId="0" borderId="10" xfId="0" applyNumberFormat="1" applyFont="1" applyBorder="1" applyAlignment="1" applyProtection="1">
      <alignment horizontal="center" vertical="top"/>
      <protection hidden="1"/>
    </xf>
    <xf numFmtId="0" fontId="2" fillId="0" borderId="10" xfId="0" applyFont="1" applyBorder="1" applyAlignment="1" applyProtection="1">
      <alignment horizontal="center" vertical="top"/>
      <protection hidden="1"/>
    </xf>
    <xf numFmtId="49" fontId="2" fillId="4" borderId="10" xfId="0" applyNumberFormat="1" applyFont="1" applyFill="1" applyBorder="1" applyAlignment="1" applyProtection="1">
      <alignment horizontal="center" vertical="top"/>
      <protection hidden="1"/>
    </xf>
    <xf numFmtId="49" fontId="2" fillId="2" borderId="28" xfId="0" applyNumberFormat="1" applyFont="1" applyFill="1" applyBorder="1" applyAlignment="1" applyProtection="1">
      <alignment horizontal="center" vertical="top"/>
      <protection locked="0"/>
    </xf>
    <xf numFmtId="49" fontId="2" fillId="2" borderId="26" xfId="0" applyNumberFormat="1" applyFont="1" applyFill="1" applyBorder="1" applyAlignment="1" applyProtection="1">
      <alignment horizontal="center" vertical="top"/>
      <protection locked="0"/>
    </xf>
    <xf numFmtId="49" fontId="2" fillId="2" borderId="27" xfId="0" applyNumberFormat="1" applyFont="1" applyFill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2" fontId="4" fillId="3" borderId="3" xfId="0" applyNumberFormat="1" applyFont="1" applyFill="1" applyBorder="1" applyAlignment="1" applyProtection="1">
      <alignment horizontal="center" vertical="top"/>
      <protection hidden="1"/>
    </xf>
    <xf numFmtId="2" fontId="4" fillId="3" borderId="23" xfId="0" applyNumberFormat="1" applyFont="1" applyFill="1" applyBorder="1" applyAlignment="1" applyProtection="1">
      <alignment horizontal="center" vertical="top"/>
      <protection hidden="1"/>
    </xf>
    <xf numFmtId="2" fontId="4" fillId="3" borderId="24" xfId="0" applyNumberFormat="1" applyFont="1" applyFill="1" applyBorder="1" applyAlignment="1" applyProtection="1">
      <alignment horizontal="center" vertical="top"/>
      <protection hidden="1"/>
    </xf>
    <xf numFmtId="0" fontId="4" fillId="4" borderId="28" xfId="0" applyFont="1" applyFill="1" applyBorder="1" applyAlignment="1" applyProtection="1">
      <alignment horizontal="center" vertical="top"/>
      <protection hidden="1"/>
    </xf>
    <xf numFmtId="0" fontId="4" fillId="4" borderId="26" xfId="0" applyFont="1" applyFill="1" applyBorder="1" applyAlignment="1" applyProtection="1">
      <alignment horizontal="center" vertical="top"/>
      <protection hidden="1"/>
    </xf>
    <xf numFmtId="0" fontId="4" fillId="4" borderId="27" xfId="0" applyFont="1" applyFill="1" applyBorder="1" applyAlignment="1" applyProtection="1">
      <alignment horizontal="center" vertical="top"/>
      <protection hidden="1"/>
    </xf>
    <xf numFmtId="0" fontId="4" fillId="3" borderId="11" xfId="0" applyFont="1" applyFill="1" applyBorder="1" applyAlignment="1" applyProtection="1">
      <alignment horizontal="center" vertical="top"/>
      <protection hidden="1"/>
    </xf>
    <xf numFmtId="0" fontId="4" fillId="3" borderId="12" xfId="0" applyFont="1" applyFill="1" applyBorder="1" applyAlignment="1" applyProtection="1">
      <alignment horizontal="center" vertical="top"/>
      <protection hidden="1"/>
    </xf>
    <xf numFmtId="0" fontId="4" fillId="3" borderId="13" xfId="0" applyFont="1" applyFill="1" applyBorder="1" applyAlignment="1" applyProtection="1">
      <alignment horizontal="center" vertical="top"/>
      <protection hidden="1"/>
    </xf>
    <xf numFmtId="2" fontId="4" fillId="3" borderId="11" xfId="0" applyNumberFormat="1" applyFont="1" applyFill="1" applyBorder="1" applyAlignment="1" applyProtection="1">
      <alignment horizontal="center" vertical="top"/>
      <protection hidden="1"/>
    </xf>
    <xf numFmtId="2" fontId="4" fillId="3" borderId="12" xfId="0" applyNumberFormat="1" applyFont="1" applyFill="1" applyBorder="1" applyAlignment="1" applyProtection="1">
      <alignment horizontal="center" vertical="top"/>
      <protection hidden="1"/>
    </xf>
    <xf numFmtId="2" fontId="4" fillId="3" borderId="13" xfId="0" applyNumberFormat="1" applyFont="1" applyFill="1" applyBorder="1" applyAlignment="1" applyProtection="1">
      <alignment horizontal="center" vertical="top"/>
      <protection hidden="1"/>
    </xf>
    <xf numFmtId="0" fontId="4" fillId="0" borderId="0" xfId="0" applyFont="1" applyAlignment="1">
      <alignment horizontal="left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 applyProtection="1">
      <alignment horizontal="center" vertical="top"/>
      <protection hidden="1"/>
    </xf>
    <xf numFmtId="165" fontId="2" fillId="0" borderId="0" xfId="0" applyNumberFormat="1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protection hidden="1"/>
    </xf>
    <xf numFmtId="2" fontId="2" fillId="0" borderId="63" xfId="0" applyNumberFormat="1" applyFont="1" applyBorder="1" applyAlignment="1" applyProtection="1">
      <alignment horizontal="center" vertical="top"/>
      <protection locked="0"/>
    </xf>
    <xf numFmtId="2" fontId="2" fillId="0" borderId="31" xfId="0" applyNumberFormat="1" applyFont="1" applyBorder="1" applyAlignment="1" applyProtection="1">
      <alignment horizontal="center" vertical="top"/>
      <protection locked="0"/>
    </xf>
    <xf numFmtId="2" fontId="2" fillId="0" borderId="64" xfId="0" applyNumberFormat="1" applyFont="1" applyBorder="1" applyAlignment="1" applyProtection="1">
      <alignment horizontal="center" vertical="top"/>
      <protection locked="0"/>
    </xf>
    <xf numFmtId="2" fontId="2" fillId="2" borderId="7" xfId="0" applyNumberFormat="1" applyFont="1" applyFill="1" applyBorder="1" applyAlignment="1" applyProtection="1">
      <alignment horizontal="center" vertical="top"/>
      <protection locked="0"/>
    </xf>
    <xf numFmtId="2" fontId="2" fillId="0" borderId="28" xfId="0" applyNumberFormat="1" applyFont="1" applyBorder="1" applyAlignment="1" applyProtection="1">
      <alignment horizontal="center" vertical="top"/>
      <protection locked="0"/>
    </xf>
    <xf numFmtId="2" fontId="2" fillId="0" borderId="26" xfId="0" applyNumberFormat="1" applyFont="1" applyBorder="1" applyAlignment="1" applyProtection="1">
      <alignment horizontal="center" vertical="top"/>
      <protection locked="0"/>
    </xf>
    <xf numFmtId="2" fontId="2" fillId="0" borderId="27" xfId="0" applyNumberFormat="1" applyFont="1" applyBorder="1" applyAlignment="1" applyProtection="1">
      <alignment horizontal="center" vertical="top"/>
      <protection locked="0"/>
    </xf>
    <xf numFmtId="2" fontId="2" fillId="2" borderId="63" xfId="0" applyNumberFormat="1" applyFont="1" applyFill="1" applyBorder="1" applyAlignment="1" applyProtection="1">
      <alignment horizontal="center" vertical="top"/>
      <protection locked="0"/>
    </xf>
    <xf numFmtId="2" fontId="2" fillId="2" borderId="31" xfId="0" applyNumberFormat="1" applyFont="1" applyFill="1" applyBorder="1" applyAlignment="1" applyProtection="1">
      <alignment horizontal="center" vertical="top"/>
      <protection locked="0"/>
    </xf>
    <xf numFmtId="2" fontId="2" fillId="2" borderId="6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8" fillId="0" borderId="0" xfId="1" applyFont="1" applyAlignment="1" applyProtection="1">
      <alignment horizontal="left"/>
    </xf>
    <xf numFmtId="0" fontId="19" fillId="0" borderId="0" xfId="1" applyFont="1" applyAlignment="1" applyProtection="1">
      <alignment horizontal="left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10" fillId="0" borderId="39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2" fillId="0" borderId="39" xfId="0" applyFont="1" applyBorder="1" applyAlignment="1">
      <alignment horizontal="left" vertical="center"/>
    </xf>
    <xf numFmtId="0" fontId="11" fillId="8" borderId="52" xfId="0" applyFont="1" applyFill="1" applyBorder="1" applyAlignment="1">
      <alignment horizontal="left" vertical="center" wrapText="1"/>
    </xf>
    <xf numFmtId="0" fontId="11" fillId="8" borderId="19" xfId="0" applyFont="1" applyFill="1" applyBorder="1" applyAlignment="1">
      <alignment horizontal="left" vertical="center" wrapText="1"/>
    </xf>
    <xf numFmtId="0" fontId="11" fillId="8" borderId="53" xfId="0" applyFont="1" applyFill="1" applyBorder="1" applyAlignment="1">
      <alignment horizontal="left" vertical="center" wrapText="1"/>
    </xf>
    <xf numFmtId="0" fontId="11" fillId="8" borderId="60" xfId="0" applyFont="1" applyFill="1" applyBorder="1" applyAlignment="1">
      <alignment horizontal="left" vertical="center" wrapText="1"/>
    </xf>
    <xf numFmtId="0" fontId="11" fillId="8" borderId="17" xfId="0" applyFont="1" applyFill="1" applyBorder="1" applyAlignment="1">
      <alignment horizontal="left" vertical="center" wrapText="1"/>
    </xf>
    <xf numFmtId="0" fontId="11" fillId="8" borderId="61" xfId="0" applyFont="1" applyFill="1" applyBorder="1" applyAlignment="1">
      <alignment horizontal="left" vertical="center" wrapText="1"/>
    </xf>
    <xf numFmtId="2" fontId="11" fillId="8" borderId="59" xfId="0" applyNumberFormat="1" applyFont="1" applyFill="1" applyBorder="1" applyAlignment="1">
      <alignment horizontal="center" vertical="center"/>
    </xf>
    <xf numFmtId="2" fontId="11" fillId="8" borderId="62" xfId="0" applyNumberFormat="1" applyFont="1" applyFill="1" applyBorder="1" applyAlignment="1">
      <alignment horizontal="center" vertical="center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43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1" applyFont="1" applyAlignment="1" applyProtection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5" xfId="0" applyNumberFormat="1" applyFont="1" applyFill="1" applyBorder="1" applyAlignment="1" applyProtection="1">
      <alignment horizontal="center" vertical="center"/>
      <protection hidden="1"/>
    </xf>
    <xf numFmtId="0" fontId="2" fillId="2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5" xfId="0" applyNumberFormat="1" applyFont="1" applyFill="1" applyBorder="1" applyAlignment="1" applyProtection="1">
      <alignment horizontal="center" vertical="center"/>
      <protection hidden="1"/>
    </xf>
    <xf numFmtId="0" fontId="2" fillId="2" borderId="29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25" xfId="0" applyNumberFormat="1" applyFont="1" applyFill="1" applyBorder="1" applyAlignment="1" applyProtection="1">
      <alignment horizontal="center" vertical="center"/>
      <protection hidden="1"/>
    </xf>
    <xf numFmtId="0" fontId="2" fillId="2" borderId="21" xfId="0" applyNumberFormat="1" applyFont="1" applyFill="1" applyBorder="1" applyAlignment="1" applyProtection="1">
      <alignment horizontal="center" vertical="center"/>
      <protection hidden="1"/>
    </xf>
    <xf numFmtId="0" fontId="2" fillId="2" borderId="14" xfId="0" applyNumberFormat="1" applyFont="1" applyFill="1" applyBorder="1" applyAlignment="1" applyProtection="1">
      <alignment horizontal="center" vertical="center"/>
      <protection hidden="1"/>
    </xf>
    <xf numFmtId="0" fontId="2" fillId="2" borderId="22" xfId="0" applyNumberFormat="1" applyFont="1" applyFill="1" applyBorder="1" applyAlignment="1" applyProtection="1">
      <alignment horizontal="center" vertical="center"/>
      <protection hidden="1"/>
    </xf>
    <xf numFmtId="0" fontId="2" fillId="0" borderId="2" xfId="0" applyNumberFormat="1" applyFont="1" applyBorder="1" applyAlignment="1" applyProtection="1">
      <alignment horizontal="center" vertical="center"/>
      <protection hidden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ONCH~1/AppData/Local/Temp/7zOF859.tmp/&#1058;&#1072;&#1073;&#1077;&#1083;&#1100;%202013-06%20&#1055;&#1044;&#1054;%20&#1090;&#1077;&#1089;&#1090;%2017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73;&#1077;&#1083;&#1100;%20&#1064;&#1072;&#1073;&#1083;&#1086;&#1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абель"/>
      <sheetName val="Отработки"/>
      <sheetName val="Сверхурочка"/>
      <sheetName val="Выходы&amp;Невыходы"/>
      <sheetName val="Сокращения"/>
      <sheetName val="Календарь"/>
      <sheetName val="Месяца"/>
      <sheetName val="Праздники"/>
      <sheetName val="Штат"/>
      <sheetName val="Рабочие выходные"/>
      <sheetName val="Режим работы"/>
      <sheetName val="Табель 2013-06 ПДО тест 17"/>
      <sheetName val="Табель 2013-06 ПДО тест 17.xlsb"/>
    </sheetNames>
    <sheetDataSet>
      <sheetData sheetId="0">
        <row r="1">
          <cell r="T1">
            <v>0</v>
          </cell>
        </row>
        <row r="2">
          <cell r="T2">
            <v>0</v>
          </cell>
        </row>
        <row r="3">
          <cell r="T3">
            <v>0</v>
          </cell>
        </row>
        <row r="4">
          <cell r="T4">
            <v>0</v>
          </cell>
        </row>
        <row r="5">
          <cell r="T5">
            <v>0</v>
          </cell>
        </row>
        <row r="6">
          <cell r="T6">
            <v>0</v>
          </cell>
        </row>
        <row r="7">
          <cell r="T7">
            <v>0</v>
          </cell>
        </row>
        <row r="8">
          <cell r="E8">
            <v>41456</v>
          </cell>
          <cell r="T8">
            <v>0</v>
          </cell>
        </row>
        <row r="9">
          <cell r="E9">
            <v>41456</v>
          </cell>
          <cell r="F9">
            <v>41457</v>
          </cell>
          <cell r="G9">
            <v>41458</v>
          </cell>
          <cell r="H9">
            <v>41459</v>
          </cell>
          <cell r="I9">
            <v>41460</v>
          </cell>
          <cell r="J9">
            <v>41461</v>
          </cell>
          <cell r="K9">
            <v>41462</v>
          </cell>
          <cell r="L9">
            <v>41463</v>
          </cell>
          <cell r="M9">
            <v>41464</v>
          </cell>
          <cell r="N9">
            <v>41465</v>
          </cell>
          <cell r="O9">
            <v>41466</v>
          </cell>
          <cell r="P9">
            <v>41467</v>
          </cell>
          <cell r="Q9">
            <v>41468</v>
          </cell>
          <cell r="R9">
            <v>41469</v>
          </cell>
          <cell r="S9">
            <v>41470</v>
          </cell>
          <cell r="T9">
            <v>41455</v>
          </cell>
        </row>
        <row r="10">
          <cell r="T10">
            <v>20</v>
          </cell>
        </row>
        <row r="11">
          <cell r="T11" t="str">
            <v/>
          </cell>
        </row>
        <row r="12">
          <cell r="T12" t="str">
            <v/>
          </cell>
        </row>
        <row r="13">
          <cell r="T13" t="str">
            <v/>
          </cell>
        </row>
        <row r="14">
          <cell r="T14" t="str">
            <v/>
          </cell>
        </row>
        <row r="15">
          <cell r="T15" t="str">
            <v/>
          </cell>
        </row>
        <row r="16">
          <cell r="T16" t="str">
            <v/>
          </cell>
        </row>
        <row r="17">
          <cell r="T17" t="str">
            <v/>
          </cell>
        </row>
        <row r="18">
          <cell r="T18" t="str">
            <v/>
          </cell>
        </row>
        <row r="19">
          <cell r="T19" t="str">
            <v/>
          </cell>
        </row>
        <row r="20">
          <cell r="T20" t="str">
            <v/>
          </cell>
        </row>
        <row r="21">
          <cell r="T21" t="str">
            <v/>
          </cell>
        </row>
        <row r="22">
          <cell r="T22" t="str">
            <v/>
          </cell>
        </row>
        <row r="23">
          <cell r="T23" t="str">
            <v/>
          </cell>
        </row>
        <row r="24">
          <cell r="T24" t="str">
            <v/>
          </cell>
        </row>
        <row r="25">
          <cell r="T25" t="str">
            <v/>
          </cell>
        </row>
        <row r="26">
          <cell r="T26" t="str">
            <v/>
          </cell>
        </row>
        <row r="27">
          <cell r="T27" t="str">
            <v/>
          </cell>
        </row>
        <row r="28">
          <cell r="T28" t="str">
            <v/>
          </cell>
        </row>
        <row r="29">
          <cell r="T29" t="str">
            <v/>
          </cell>
        </row>
        <row r="30">
          <cell r="T30" t="str">
            <v/>
          </cell>
        </row>
        <row r="31">
          <cell r="T31" t="str">
            <v/>
          </cell>
        </row>
        <row r="32">
          <cell r="T32" t="str">
            <v/>
          </cell>
        </row>
        <row r="33">
          <cell r="T33" t="str">
            <v/>
          </cell>
        </row>
        <row r="34">
          <cell r="T34" t="str">
            <v/>
          </cell>
        </row>
        <row r="35">
          <cell r="T35" t="str">
            <v/>
          </cell>
        </row>
        <row r="36">
          <cell r="T36" t="str">
            <v/>
          </cell>
        </row>
        <row r="37">
          <cell r="T37" t="str">
            <v/>
          </cell>
        </row>
        <row r="38">
          <cell r="T38" t="str">
            <v/>
          </cell>
        </row>
        <row r="39">
          <cell r="T39" t="str">
            <v/>
          </cell>
        </row>
        <row r="40">
          <cell r="T40" t="str">
            <v/>
          </cell>
        </row>
        <row r="41">
          <cell r="T41" t="str">
            <v/>
          </cell>
        </row>
        <row r="42">
          <cell r="T42" t="str">
            <v/>
          </cell>
        </row>
        <row r="43">
          <cell r="T43" t="str">
            <v/>
          </cell>
        </row>
        <row r="44">
          <cell r="T44" t="str">
            <v/>
          </cell>
        </row>
        <row r="45">
          <cell r="T45" t="str">
            <v/>
          </cell>
        </row>
        <row r="46">
          <cell r="T46" t="str">
            <v/>
          </cell>
        </row>
        <row r="47">
          <cell r="T47" t="str">
            <v/>
          </cell>
        </row>
        <row r="48">
          <cell r="T48" t="str">
            <v/>
          </cell>
        </row>
        <row r="49">
          <cell r="T49" t="str">
            <v/>
          </cell>
        </row>
        <row r="50">
          <cell r="T50" t="str">
            <v/>
          </cell>
        </row>
        <row r="51">
          <cell r="T51" t="str">
            <v/>
          </cell>
        </row>
        <row r="52">
          <cell r="T52" t="str">
            <v/>
          </cell>
        </row>
        <row r="53">
          <cell r="T53" t="str">
            <v/>
          </cell>
        </row>
        <row r="54">
          <cell r="T54" t="str">
            <v/>
          </cell>
        </row>
        <row r="55">
          <cell r="T55" t="str">
            <v/>
          </cell>
        </row>
        <row r="56">
          <cell r="T56" t="str">
            <v/>
          </cell>
        </row>
        <row r="57">
          <cell r="T57" t="str">
            <v/>
          </cell>
        </row>
        <row r="58">
          <cell r="T58" t="str">
            <v/>
          </cell>
        </row>
        <row r="59">
          <cell r="T59" t="str">
            <v/>
          </cell>
        </row>
        <row r="60">
          <cell r="T60" t="str">
            <v/>
          </cell>
        </row>
        <row r="61">
          <cell r="T61" t="str">
            <v/>
          </cell>
        </row>
        <row r="62">
          <cell r="T62" t="str">
            <v/>
          </cell>
        </row>
        <row r="63">
          <cell r="T63" t="str">
            <v/>
          </cell>
        </row>
        <row r="64">
          <cell r="T64" t="str">
            <v/>
          </cell>
        </row>
        <row r="65">
          <cell r="T65" t="str">
            <v/>
          </cell>
        </row>
        <row r="66">
          <cell r="T66" t="str">
            <v/>
          </cell>
        </row>
        <row r="67">
          <cell r="T67" t="str">
            <v/>
          </cell>
        </row>
        <row r="68">
          <cell r="T68" t="str">
            <v/>
          </cell>
        </row>
        <row r="69">
          <cell r="T69" t="str">
            <v/>
          </cell>
        </row>
        <row r="70">
          <cell r="T70" t="str">
            <v/>
          </cell>
        </row>
        <row r="71">
          <cell r="T71" t="str">
            <v/>
          </cell>
        </row>
        <row r="72">
          <cell r="T72" t="str">
            <v/>
          </cell>
        </row>
        <row r="73">
          <cell r="T73" t="str">
            <v/>
          </cell>
        </row>
        <row r="74">
          <cell r="T74" t="str">
            <v/>
          </cell>
        </row>
        <row r="75">
          <cell r="T75" t="str">
            <v/>
          </cell>
        </row>
        <row r="76">
          <cell r="T76" t="str">
            <v/>
          </cell>
        </row>
        <row r="77">
          <cell r="T77" t="str">
            <v/>
          </cell>
        </row>
        <row r="78">
          <cell r="T78" t="str">
            <v/>
          </cell>
        </row>
        <row r="79">
          <cell r="T79" t="str">
            <v/>
          </cell>
        </row>
        <row r="80">
          <cell r="T80" t="str">
            <v/>
          </cell>
        </row>
        <row r="81">
          <cell r="T81" t="str">
            <v/>
          </cell>
        </row>
        <row r="82">
          <cell r="T82" t="str">
            <v/>
          </cell>
        </row>
        <row r="83">
          <cell r="T83" t="str">
            <v/>
          </cell>
        </row>
        <row r="84">
          <cell r="T84" t="str">
            <v/>
          </cell>
        </row>
        <row r="85">
          <cell r="T85" t="str">
            <v/>
          </cell>
        </row>
        <row r="86">
          <cell r="T86" t="str">
            <v/>
          </cell>
        </row>
        <row r="87">
          <cell r="T87" t="str">
            <v/>
          </cell>
        </row>
        <row r="88">
          <cell r="T88" t="str">
            <v/>
          </cell>
        </row>
        <row r="89">
          <cell r="T89" t="str">
            <v/>
          </cell>
        </row>
        <row r="90">
          <cell r="T90" t="str">
            <v/>
          </cell>
        </row>
        <row r="91">
          <cell r="T91" t="str">
            <v/>
          </cell>
        </row>
        <row r="92">
          <cell r="T92" t="str">
            <v/>
          </cell>
        </row>
        <row r="93">
          <cell r="T93" t="str">
            <v/>
          </cell>
        </row>
        <row r="94">
          <cell r="T94" t="str">
            <v/>
          </cell>
        </row>
        <row r="95">
          <cell r="T95" t="str">
            <v/>
          </cell>
        </row>
        <row r="96">
          <cell r="T96" t="str">
            <v/>
          </cell>
        </row>
        <row r="97">
          <cell r="T97" t="str">
            <v/>
          </cell>
        </row>
        <row r="98">
          <cell r="T98" t="str">
            <v/>
          </cell>
        </row>
        <row r="99">
          <cell r="T99" t="str">
            <v/>
          </cell>
        </row>
        <row r="100">
          <cell r="T100" t="str">
            <v/>
          </cell>
        </row>
        <row r="101">
          <cell r="T101" t="str">
            <v/>
          </cell>
        </row>
        <row r="102">
          <cell r="T102" t="str">
            <v/>
          </cell>
        </row>
        <row r="103">
          <cell r="T103" t="str">
            <v/>
          </cell>
        </row>
        <row r="104">
          <cell r="T104" t="str">
            <v/>
          </cell>
        </row>
        <row r="105">
          <cell r="T105" t="str">
            <v/>
          </cell>
        </row>
        <row r="106">
          <cell r="T106" t="str">
            <v/>
          </cell>
        </row>
        <row r="107">
          <cell r="T107">
            <v>0</v>
          </cell>
        </row>
        <row r="108">
          <cell r="T108">
            <v>0</v>
          </cell>
        </row>
        <row r="109">
          <cell r="T109">
            <v>0</v>
          </cell>
        </row>
        <row r="110">
          <cell r="T110">
            <v>0</v>
          </cell>
        </row>
      </sheetData>
      <sheetData sheetId="1"/>
      <sheetData sheetId="2"/>
      <sheetData sheetId="3"/>
      <sheetData sheetId="4">
        <row r="2">
          <cell r="A2" t="str">
            <v>Я</v>
          </cell>
        </row>
        <row r="3">
          <cell r="A3" t="str">
            <v>В</v>
          </cell>
        </row>
        <row r="4">
          <cell r="A4" t="str">
            <v>ОТ</v>
          </cell>
        </row>
        <row r="5">
          <cell r="A5" t="str">
            <v>Б</v>
          </cell>
        </row>
        <row r="6">
          <cell r="A6" t="str">
            <v>К</v>
          </cell>
        </row>
        <row r="7">
          <cell r="A7" t="str">
            <v>ДО</v>
          </cell>
        </row>
        <row r="8">
          <cell r="A8" t="str">
            <v>ОВ</v>
          </cell>
        </row>
        <row r="9">
          <cell r="A9" t="str">
            <v>У</v>
          </cell>
        </row>
        <row r="10">
          <cell r="A10" t="str">
            <v>Г</v>
          </cell>
        </row>
        <row r="11">
          <cell r="A11" t="str">
            <v>ОЖ</v>
          </cell>
        </row>
        <row r="12">
          <cell r="A12" t="str">
            <v>Р</v>
          </cell>
        </row>
        <row r="13">
          <cell r="A13" t="str">
            <v>ПР</v>
          </cell>
        </row>
        <row r="14">
          <cell r="A14" t="str">
            <v>НН</v>
          </cell>
        </row>
      </sheetData>
      <sheetData sheetId="5"/>
      <sheetData sheetId="6">
        <row r="2">
          <cell r="J2">
            <v>2013</v>
          </cell>
        </row>
      </sheetData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абель"/>
      <sheetName val="Подписи"/>
      <sheetName val="Служебный"/>
    </sheetNames>
    <sheetDataSet>
      <sheetData sheetId="0"/>
      <sheetData sheetId="1"/>
      <sheetData sheetId="2">
        <row r="1">
          <cell r="A1" t="str">
            <v>Н</v>
          </cell>
        </row>
        <row r="2">
          <cell r="A2" t="str">
            <v>С</v>
          </cell>
        </row>
        <row r="3">
          <cell r="A3" t="str">
            <v>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varaint52.ru/" TargetMode="External"/><Relationship Id="rId2" Type="http://schemas.openxmlformats.org/officeDocument/2006/relationships/hyperlink" Target="http://variant52.ru/kalendar/proizvodstvennyj-kalendar.htm" TargetMode="External"/><Relationship Id="rId3" Type="http://schemas.openxmlformats.org/officeDocument/2006/relationships/hyperlink" Target="http://variant52.ru/kalendar/proizvodstvennyj-kalendar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IW48"/>
  <sheetViews>
    <sheetView tabSelected="1" topLeftCell="A6" workbookViewId="0">
      <selection activeCell="AW24" sqref="AW24:AZ24"/>
    </sheetView>
  </sheetViews>
  <sheetFormatPr baseColWidth="10" defaultColWidth="0.6640625" defaultRowHeight="11" x14ac:dyDescent="0"/>
  <cols>
    <col min="1" max="17" width="0.6640625" style="2" customWidth="1"/>
    <col min="18" max="18" width="0.6640625" style="2" hidden="1" customWidth="1"/>
    <col min="19" max="34" width="0.6640625" style="2" customWidth="1"/>
    <col min="35" max="35" width="1.6640625" style="2" customWidth="1"/>
    <col min="36" max="48" width="0.6640625" style="2" customWidth="1"/>
    <col min="49" max="51" width="0.83203125" style="2" customWidth="1"/>
    <col min="52" max="52" width="1.6640625" style="2" customWidth="1"/>
    <col min="53" max="55" width="0.83203125" style="2" customWidth="1"/>
    <col min="56" max="56" width="1.6640625" style="2" customWidth="1"/>
    <col min="57" max="59" width="0.83203125" style="2" customWidth="1"/>
    <col min="60" max="60" width="1.5" style="2" customWidth="1"/>
    <col min="61" max="63" width="0.83203125" style="2" customWidth="1"/>
    <col min="64" max="64" width="1.5" style="2" customWidth="1"/>
    <col min="65" max="67" width="0.83203125" style="2" customWidth="1"/>
    <col min="68" max="68" width="1.6640625" style="2" customWidth="1"/>
    <col min="69" max="71" width="0.83203125" style="2" customWidth="1"/>
    <col min="72" max="72" width="1.6640625" style="2" customWidth="1"/>
    <col min="73" max="75" width="0.83203125" style="2" customWidth="1"/>
    <col min="76" max="76" width="1.33203125" style="2" customWidth="1"/>
    <col min="77" max="79" width="0.83203125" style="2" customWidth="1"/>
    <col min="80" max="80" width="1.6640625" style="2" customWidth="1"/>
    <col min="81" max="83" width="0.83203125" style="2" customWidth="1"/>
    <col min="84" max="84" width="1.5" style="2" customWidth="1"/>
    <col min="85" max="87" width="0.83203125" style="2" customWidth="1"/>
    <col min="88" max="88" width="1.33203125" style="2" customWidth="1"/>
    <col min="89" max="91" width="0.83203125" style="2" customWidth="1"/>
    <col min="92" max="92" width="1.33203125" style="2" customWidth="1"/>
    <col min="93" max="95" width="0.83203125" style="2" customWidth="1"/>
    <col min="96" max="96" width="1.5" style="2" customWidth="1"/>
    <col min="97" max="99" width="0.83203125" style="2" customWidth="1"/>
    <col min="100" max="100" width="1.5" style="2" customWidth="1"/>
    <col min="101" max="103" width="0.83203125" style="2" customWidth="1"/>
    <col min="104" max="104" width="1.5" style="2" customWidth="1"/>
    <col min="105" max="107" width="0.83203125" style="2" customWidth="1"/>
    <col min="108" max="108" width="1.6640625" style="2" customWidth="1"/>
    <col min="109" max="111" width="0.83203125" style="2" customWidth="1"/>
    <col min="112" max="112" width="1.5" style="2" customWidth="1"/>
    <col min="113" max="113" width="6.1640625" style="2" hidden="1" customWidth="1"/>
    <col min="114" max="129" width="0.6640625" style="2" customWidth="1"/>
    <col min="130" max="130" width="1.6640625" style="2" customWidth="1"/>
    <col min="131" max="139" width="0.6640625" style="2" customWidth="1"/>
    <col min="140" max="140" width="2" style="2" customWidth="1"/>
    <col min="141" max="147" width="0.6640625" style="2" customWidth="1"/>
    <col min="148" max="148" width="0.33203125" style="2" customWidth="1"/>
    <col min="149" max="150" width="0.6640625" style="2" customWidth="1"/>
    <col min="151" max="151" width="0.6640625" style="2" hidden="1" customWidth="1"/>
    <col min="152" max="153" width="0.6640625" style="2" customWidth="1"/>
    <col min="154" max="155" width="0.6640625" style="2" hidden="1" customWidth="1"/>
    <col min="156" max="160" width="0.6640625" style="2" customWidth="1"/>
    <col min="161" max="161" width="5.83203125" style="2" customWidth="1"/>
    <col min="162" max="170" width="0.6640625" style="2" customWidth="1"/>
    <col min="171" max="171" width="1.1640625" style="2" customWidth="1"/>
    <col min="172" max="177" width="0.6640625" style="2" customWidth="1"/>
    <col min="178" max="182" width="0.6640625" style="2" hidden="1" customWidth="1"/>
    <col min="183" max="183" width="0.6640625" style="2" customWidth="1"/>
    <col min="184" max="184" width="1.5" style="2" customWidth="1"/>
    <col min="185" max="187" width="0.6640625" style="2" customWidth="1"/>
    <col min="188" max="188" width="1.6640625" style="2" customWidth="1"/>
    <col min="189" max="189" width="0.6640625" style="2" customWidth="1"/>
    <col min="190" max="190" width="1.5" style="2" customWidth="1"/>
    <col min="191" max="191" width="0.6640625" style="2" customWidth="1"/>
    <col min="192" max="192" width="2" style="2" customWidth="1"/>
    <col min="193" max="193" width="0.6640625" style="2" customWidth="1"/>
    <col min="194" max="194" width="1.83203125" style="2" customWidth="1"/>
    <col min="195" max="195" width="0.6640625" style="2" customWidth="1"/>
    <col min="196" max="232" width="0.6640625" style="2"/>
    <col min="233" max="233" width="1.33203125" style="2" customWidth="1"/>
    <col min="234" max="245" width="0.6640625" style="2"/>
    <col min="246" max="251" width="0.6640625" style="2" customWidth="1"/>
    <col min="252" max="252" width="0.6640625" style="2"/>
    <col min="253" max="253" width="3" style="2" customWidth="1"/>
    <col min="254" max="254" width="0.83203125" style="2" customWidth="1"/>
    <col min="255" max="16384" width="0.6640625" style="2"/>
  </cols>
  <sheetData>
    <row r="2" spans="1:257" s="1" customFormat="1" ht="9">
      <c r="FF2" s="103" t="s">
        <v>0</v>
      </c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</row>
    <row r="5" spans="1:257">
      <c r="II5" s="104" t="s">
        <v>1</v>
      </c>
      <c r="IJ5" s="104"/>
      <c r="IK5" s="104"/>
      <c r="IL5" s="104"/>
      <c r="IM5" s="104"/>
      <c r="IN5" s="104"/>
      <c r="IO5" s="104"/>
      <c r="IP5" s="104"/>
      <c r="IQ5" s="104"/>
      <c r="IR5" s="104"/>
      <c r="IS5" s="104"/>
      <c r="IT5" s="104"/>
      <c r="IU5" s="104"/>
      <c r="IV5" s="104"/>
    </row>
    <row r="6" spans="1:257"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2" t="s">
        <v>2</v>
      </c>
      <c r="IH6" s="73"/>
      <c r="II6" s="105" t="s">
        <v>3</v>
      </c>
      <c r="IJ6" s="105"/>
      <c r="IK6" s="105"/>
      <c r="IL6" s="105"/>
      <c r="IM6" s="105"/>
      <c r="IN6" s="105"/>
      <c r="IO6" s="105"/>
      <c r="IP6" s="105"/>
      <c r="IQ6" s="105"/>
      <c r="IR6" s="105"/>
      <c r="IS6" s="105"/>
      <c r="IT6" s="105"/>
      <c r="IU6" s="105"/>
      <c r="IV6" s="105"/>
    </row>
    <row r="7" spans="1:257" ht="1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73"/>
      <c r="HY7" s="73"/>
      <c r="HZ7" s="73"/>
      <c r="IA7" s="73"/>
      <c r="IB7" s="73"/>
      <c r="IC7" s="73"/>
      <c r="ID7" s="73"/>
      <c r="IE7" s="73"/>
      <c r="IF7" s="73"/>
      <c r="IG7" s="72" t="s">
        <v>4</v>
      </c>
      <c r="IH7" s="73"/>
      <c r="II7" s="105"/>
      <c r="IJ7" s="105"/>
      <c r="IK7" s="105"/>
      <c r="IL7" s="105"/>
      <c r="IM7" s="105"/>
      <c r="IN7" s="105"/>
      <c r="IO7" s="105"/>
      <c r="IP7" s="105"/>
      <c r="IQ7" s="105"/>
      <c r="IR7" s="105"/>
      <c r="IS7" s="105"/>
      <c r="IT7" s="105"/>
      <c r="IU7" s="105"/>
      <c r="IV7" s="105"/>
    </row>
    <row r="8" spans="1:257">
      <c r="A8" s="101" t="s">
        <v>5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5"/>
      <c r="II8" s="96" t="s">
        <v>47</v>
      </c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</row>
    <row r="9" spans="1:257" ht="1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8" t="s">
        <v>118</v>
      </c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100"/>
      <c r="II9" s="96"/>
      <c r="IJ9" s="96"/>
      <c r="IK9" s="96"/>
      <c r="IL9" s="96"/>
      <c r="IM9" s="96"/>
      <c r="IN9" s="96"/>
      <c r="IO9" s="96"/>
      <c r="IP9" s="96"/>
      <c r="IQ9" s="96"/>
      <c r="IR9" s="96"/>
      <c r="IS9" s="96"/>
      <c r="IT9" s="96"/>
      <c r="IU9" s="96"/>
      <c r="IV9" s="96"/>
    </row>
    <row r="10" spans="1:257" ht="15" customHeight="1">
      <c r="A10" s="101" t="s">
        <v>6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  <c r="BV10" s="101"/>
      <c r="BW10" s="101"/>
      <c r="BX10" s="101"/>
      <c r="BY10" s="101"/>
      <c r="BZ10" s="101"/>
      <c r="CA10" s="101"/>
      <c r="CB10" s="101"/>
      <c r="CC10" s="101"/>
      <c r="CD10" s="101"/>
      <c r="CE10" s="101"/>
      <c r="CF10" s="101"/>
      <c r="CG10" s="101"/>
      <c r="CH10" s="101"/>
      <c r="CI10" s="101"/>
      <c r="CJ10" s="101"/>
      <c r="CK10" s="101"/>
      <c r="CL10" s="101"/>
      <c r="CM10" s="101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01"/>
      <c r="EA10" s="102" t="s">
        <v>7</v>
      </c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02"/>
      <c r="FE10" s="102"/>
      <c r="FF10" s="102"/>
      <c r="FG10" s="102"/>
      <c r="FH10" s="102"/>
      <c r="FI10" s="102"/>
      <c r="FJ10" s="102"/>
      <c r="FK10" s="102"/>
      <c r="FL10" s="102"/>
      <c r="FM10" s="102"/>
      <c r="FN10" s="102"/>
      <c r="FO10" s="102"/>
      <c r="FP10" s="102"/>
      <c r="FQ10" s="102"/>
      <c r="FR10" s="102"/>
      <c r="FS10" s="102"/>
      <c r="FT10" s="102"/>
      <c r="FU10" s="102"/>
      <c r="FV10" s="102"/>
      <c r="FW10" s="102"/>
      <c r="FX10" s="102"/>
      <c r="FY10" s="102"/>
      <c r="FZ10" s="102"/>
      <c r="GA10" s="102"/>
      <c r="GB10" s="102"/>
      <c r="GC10" s="102"/>
      <c r="GD10" s="102"/>
      <c r="GE10" s="102"/>
      <c r="GF10" s="102"/>
      <c r="GG10" s="102"/>
      <c r="GH10" s="102"/>
      <c r="GI10" s="102"/>
      <c r="GJ10" s="102"/>
      <c r="GK10" s="102"/>
      <c r="GL10" s="102"/>
      <c r="GM10" s="102"/>
      <c r="GN10" s="102"/>
      <c r="GO10" s="102"/>
      <c r="GP10" s="102"/>
      <c r="GQ10" s="102"/>
      <c r="GR10" s="102"/>
      <c r="GS10" s="102"/>
      <c r="GT10" s="102"/>
      <c r="GU10" s="102"/>
      <c r="GV10" s="102"/>
      <c r="GW10" s="102"/>
      <c r="GX10" s="102"/>
      <c r="GY10" s="102"/>
      <c r="GZ10" s="102"/>
      <c r="HA10" s="102"/>
      <c r="HB10" s="102"/>
      <c r="HC10" s="102"/>
      <c r="HD10" s="102"/>
      <c r="HE10" s="102"/>
      <c r="HF10" s="102"/>
      <c r="HG10" s="102"/>
      <c r="HH10" s="102"/>
      <c r="HI10" s="102"/>
      <c r="HJ10" s="102"/>
      <c r="HK10" s="102"/>
      <c r="HL10" s="102"/>
      <c r="HM10" s="102"/>
      <c r="HN10" s="102"/>
      <c r="HO10" s="102"/>
      <c r="HP10" s="102"/>
      <c r="HQ10" s="102"/>
      <c r="HR10" s="102"/>
      <c r="HS10" s="102"/>
      <c r="HT10" s="102"/>
      <c r="HU10" s="102"/>
      <c r="HV10" s="102"/>
      <c r="HW10" s="102"/>
      <c r="HX10" s="102"/>
      <c r="HY10" s="102"/>
      <c r="HZ10" s="102"/>
      <c r="IA10" s="102"/>
      <c r="IB10" s="102"/>
      <c r="IC10" s="102"/>
      <c r="ID10" s="102"/>
      <c r="IE10" s="102"/>
      <c r="IF10" s="102"/>
      <c r="IG10" s="102"/>
      <c r="IH10" s="102"/>
      <c r="II10" s="102"/>
      <c r="IJ10" s="102"/>
      <c r="IK10" s="102"/>
      <c r="IL10" s="102"/>
      <c r="IM10" s="102"/>
      <c r="IN10" s="102"/>
      <c r="IO10" s="102"/>
      <c r="IP10" s="102"/>
      <c r="IQ10" s="102"/>
      <c r="IR10" s="102"/>
      <c r="IS10" s="102"/>
      <c r="IT10" s="102"/>
      <c r="IU10" s="102"/>
      <c r="IV10" s="85"/>
    </row>
    <row r="11" spans="1:257" ht="11.25" customHeight="1"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107" t="s">
        <v>8</v>
      </c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9"/>
      <c r="ES11" s="107" t="s">
        <v>9</v>
      </c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9"/>
      <c r="FQ11" s="73"/>
      <c r="FR11" s="73"/>
      <c r="FS11" s="73"/>
      <c r="FT11" s="113" t="s">
        <v>10</v>
      </c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5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  <c r="IW11" s="73"/>
    </row>
    <row r="12" spans="1:257" ht="11.25" customHeight="1"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4"/>
      <c r="DI12" s="3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  <c r="DV12" s="74"/>
      <c r="DW12" s="74"/>
      <c r="DX12" s="74"/>
      <c r="DY12" s="74"/>
      <c r="DZ12" s="73"/>
      <c r="EA12" s="110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2"/>
      <c r="ES12" s="110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2"/>
      <c r="FQ12" s="73"/>
      <c r="FR12" s="73"/>
      <c r="FS12" s="73"/>
      <c r="FT12" s="116" t="s">
        <v>11</v>
      </c>
      <c r="FU12" s="116"/>
      <c r="FV12" s="116"/>
      <c r="FW12" s="116"/>
      <c r="FX12" s="116"/>
      <c r="FY12" s="116"/>
      <c r="FZ12" s="116"/>
      <c r="GA12" s="116"/>
      <c r="GB12" s="116"/>
      <c r="GC12" s="116"/>
      <c r="GD12" s="116"/>
      <c r="GE12" s="116"/>
      <c r="GF12" s="116"/>
      <c r="GG12" s="116"/>
      <c r="GH12" s="116"/>
      <c r="GI12" s="116"/>
      <c r="GJ12" s="116" t="s">
        <v>12</v>
      </c>
      <c r="GK12" s="116"/>
      <c r="GL12" s="116"/>
      <c r="GM12" s="116"/>
      <c r="GN12" s="116"/>
      <c r="GO12" s="116"/>
      <c r="GP12" s="116"/>
      <c r="GQ12" s="116"/>
      <c r="GR12" s="116"/>
      <c r="GS12" s="116"/>
      <c r="GT12" s="116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  <c r="IV12" s="73"/>
      <c r="IW12" s="73"/>
    </row>
    <row r="13" spans="1:257" s="4" customFormat="1" ht="15" customHeight="1"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5"/>
      <c r="DI13" s="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 t="s">
        <v>13</v>
      </c>
      <c r="DZ13" s="76"/>
      <c r="EA13" s="117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9"/>
      <c r="ES13" s="120">
        <v>41729</v>
      </c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2"/>
      <c r="FQ13" s="77"/>
      <c r="FR13" s="77"/>
      <c r="FS13" s="77"/>
      <c r="FT13" s="123">
        <f>DATE(YEAR($ES$13),MONTH($ES$13),1)</f>
        <v>41699</v>
      </c>
      <c r="FU13" s="123"/>
      <c r="FV13" s="123"/>
      <c r="FW13" s="123"/>
      <c r="FX13" s="123"/>
      <c r="FY13" s="123"/>
      <c r="FZ13" s="123"/>
      <c r="GA13" s="123"/>
      <c r="GB13" s="123"/>
      <c r="GC13" s="123"/>
      <c r="GD13" s="123"/>
      <c r="GE13" s="123"/>
      <c r="GF13" s="123"/>
      <c r="GG13" s="123"/>
      <c r="GH13" s="123"/>
      <c r="GI13" s="123"/>
      <c r="GJ13" s="123">
        <f>EOMONTH($ES$13,0)</f>
        <v>41729</v>
      </c>
      <c r="GK13" s="123"/>
      <c r="GL13" s="123"/>
      <c r="GM13" s="123"/>
      <c r="GN13" s="123"/>
      <c r="GO13" s="123"/>
      <c r="GP13" s="123"/>
      <c r="GQ13" s="123"/>
      <c r="GR13" s="123"/>
      <c r="GS13" s="123"/>
      <c r="GT13" s="123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  <c r="IV13" s="76"/>
      <c r="IW13" s="76"/>
    </row>
    <row r="14" spans="1:257" ht="9" customHeight="1"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J14" s="73"/>
      <c r="DK14" s="73"/>
      <c r="DL14" s="73"/>
      <c r="DM14" s="73"/>
      <c r="DN14" s="73"/>
      <c r="DO14" s="73"/>
      <c r="DP14" s="73"/>
      <c r="DQ14" s="73"/>
      <c r="DR14" s="73"/>
      <c r="DS14" s="74"/>
      <c r="DT14" s="73"/>
      <c r="DU14" s="73"/>
      <c r="DV14" s="73"/>
      <c r="DW14" s="73"/>
      <c r="DX14" s="73"/>
      <c r="DY14" s="74" t="s">
        <v>14</v>
      </c>
      <c r="DZ14" s="73"/>
      <c r="EA14" s="78" t="s">
        <v>15</v>
      </c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  <c r="IT14" s="73"/>
      <c r="IU14" s="73"/>
      <c r="IV14" s="73"/>
      <c r="IW14" s="73"/>
    </row>
    <row r="15" spans="1:257" ht="12" customHeight="1"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  <c r="IT15" s="73"/>
      <c r="IU15" s="73"/>
      <c r="IV15" s="73"/>
      <c r="IW15" s="73"/>
    </row>
    <row r="16" spans="1:257" ht="24.75" customHeight="1">
      <c r="A16" s="92" t="s">
        <v>16</v>
      </c>
      <c r="B16" s="92"/>
      <c r="C16" s="92"/>
      <c r="D16" s="92"/>
      <c r="E16" s="92"/>
      <c r="F16" s="92"/>
      <c r="G16" s="92"/>
      <c r="H16" s="92"/>
      <c r="I16" s="92" t="s">
        <v>17</v>
      </c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2" t="s">
        <v>18</v>
      </c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1" t="s">
        <v>19</v>
      </c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91"/>
      <c r="CV16" s="91"/>
      <c r="CW16" s="91"/>
      <c r="CX16" s="91"/>
      <c r="CY16" s="91"/>
      <c r="CZ16" s="91"/>
      <c r="DA16" s="91"/>
      <c r="DB16" s="91"/>
      <c r="DC16" s="91"/>
      <c r="DD16" s="91"/>
      <c r="DE16" s="91"/>
      <c r="DF16" s="91"/>
      <c r="DG16" s="91"/>
      <c r="DH16" s="91"/>
      <c r="DI16" s="8"/>
      <c r="DJ16" s="91" t="s">
        <v>20</v>
      </c>
      <c r="DK16" s="91"/>
      <c r="DL16" s="91"/>
      <c r="DM16" s="91"/>
      <c r="DN16" s="91"/>
      <c r="DO16" s="91"/>
      <c r="DP16" s="91"/>
      <c r="DQ16" s="91"/>
      <c r="DR16" s="91"/>
      <c r="DS16" s="91"/>
      <c r="DT16" s="91"/>
      <c r="DU16" s="91"/>
      <c r="DV16" s="91"/>
      <c r="DW16" s="91"/>
      <c r="DX16" s="91"/>
      <c r="DY16" s="91"/>
      <c r="DZ16" s="91"/>
      <c r="EA16" s="124" t="s">
        <v>21</v>
      </c>
      <c r="EB16" s="124"/>
      <c r="EC16" s="124"/>
      <c r="ED16" s="124"/>
      <c r="EE16" s="124"/>
      <c r="EF16" s="124"/>
      <c r="EG16" s="124"/>
      <c r="EH16" s="124"/>
      <c r="EI16" s="124"/>
      <c r="EJ16" s="124"/>
      <c r="EK16" s="124"/>
      <c r="EL16" s="124"/>
      <c r="EM16" s="124"/>
      <c r="EN16" s="124"/>
      <c r="EO16" s="124"/>
      <c r="EP16" s="124"/>
      <c r="EQ16" s="124"/>
      <c r="ER16" s="124"/>
      <c r="ES16" s="124"/>
      <c r="ET16" s="124"/>
      <c r="EU16" s="124"/>
      <c r="EV16" s="124"/>
      <c r="EW16" s="124"/>
      <c r="EX16" s="124"/>
      <c r="EY16" s="124"/>
      <c r="EZ16" s="124"/>
      <c r="FA16" s="124"/>
      <c r="FB16" s="124"/>
      <c r="FC16" s="124"/>
      <c r="FD16" s="124"/>
      <c r="FE16" s="124"/>
      <c r="FF16" s="124"/>
      <c r="FG16" s="124"/>
      <c r="FH16" s="124"/>
      <c r="FI16" s="124"/>
      <c r="FJ16" s="124"/>
      <c r="FK16" s="124"/>
      <c r="FL16" s="124"/>
      <c r="FM16" s="124"/>
      <c r="FN16" s="124"/>
      <c r="FO16" s="124"/>
      <c r="FP16" s="124"/>
      <c r="FQ16" s="124"/>
      <c r="FR16" s="124"/>
      <c r="FS16" s="124"/>
      <c r="FT16" s="124"/>
      <c r="FU16" s="124"/>
      <c r="FV16" s="124"/>
      <c r="FW16" s="124"/>
      <c r="FX16" s="124"/>
      <c r="FY16" s="124"/>
      <c r="FZ16" s="124"/>
      <c r="GA16" s="124"/>
      <c r="GB16" s="124"/>
      <c r="GC16" s="124"/>
      <c r="GD16" s="124"/>
      <c r="GE16" s="124"/>
      <c r="GF16" s="124"/>
      <c r="GG16" s="124"/>
      <c r="GH16" s="124"/>
      <c r="GI16" s="124"/>
      <c r="GJ16" s="124"/>
      <c r="GK16" s="124"/>
      <c r="GL16" s="124"/>
      <c r="GM16" s="124"/>
      <c r="GN16" s="124"/>
      <c r="GO16" s="91" t="s">
        <v>22</v>
      </c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  <c r="HJ16" s="91"/>
      <c r="HK16" s="91"/>
      <c r="HL16" s="91"/>
      <c r="HM16" s="91"/>
      <c r="HN16" s="91"/>
      <c r="HO16" s="91"/>
      <c r="HP16" s="91"/>
      <c r="HQ16" s="91"/>
      <c r="HR16" s="91"/>
      <c r="HS16" s="91"/>
      <c r="HT16" s="91"/>
      <c r="HU16" s="91"/>
      <c r="HV16" s="91"/>
      <c r="HW16" s="91"/>
      <c r="HX16" s="91"/>
      <c r="HY16" s="91"/>
      <c r="HZ16" s="91"/>
      <c r="IA16" s="91"/>
      <c r="IB16" s="91"/>
      <c r="IC16" s="91"/>
      <c r="ID16" s="91"/>
      <c r="IE16" s="91"/>
      <c r="IF16" s="91"/>
      <c r="IG16" s="91"/>
      <c r="IH16" s="91"/>
      <c r="II16" s="91"/>
      <c r="IJ16" s="91"/>
      <c r="IK16" s="91"/>
      <c r="IL16" s="91"/>
      <c r="IM16" s="91"/>
      <c r="IN16" s="91"/>
      <c r="IO16" s="91"/>
      <c r="IP16" s="91"/>
      <c r="IQ16" s="91"/>
      <c r="IR16" s="91"/>
      <c r="IS16" s="91"/>
      <c r="IT16" s="91"/>
      <c r="IU16" s="91"/>
      <c r="IV16" s="91"/>
      <c r="IW16" s="73"/>
    </row>
    <row r="17" spans="1:257" ht="12.75" customHeight="1">
      <c r="A17" s="92"/>
      <c r="B17" s="92"/>
      <c r="C17" s="92"/>
      <c r="D17" s="92"/>
      <c r="E17" s="92"/>
      <c r="F17" s="92"/>
      <c r="G17" s="92"/>
      <c r="H17" s="92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283">
        <v>1</v>
      </c>
      <c r="AX17" s="283"/>
      <c r="AY17" s="283"/>
      <c r="AZ17" s="283"/>
      <c r="BA17" s="283">
        <v>2</v>
      </c>
      <c r="BB17" s="283"/>
      <c r="BC17" s="283"/>
      <c r="BD17" s="283"/>
      <c r="BE17" s="284">
        <v>3</v>
      </c>
      <c r="BF17" s="285"/>
      <c r="BG17" s="285"/>
      <c r="BH17" s="286"/>
      <c r="BI17" s="284">
        <v>4</v>
      </c>
      <c r="BJ17" s="285"/>
      <c r="BK17" s="285"/>
      <c r="BL17" s="286"/>
      <c r="BM17" s="284">
        <v>5</v>
      </c>
      <c r="BN17" s="285"/>
      <c r="BO17" s="285"/>
      <c r="BP17" s="286"/>
      <c r="BQ17" s="284">
        <v>6</v>
      </c>
      <c r="BR17" s="285"/>
      <c r="BS17" s="285"/>
      <c r="BT17" s="286"/>
      <c r="BU17" s="284">
        <v>7</v>
      </c>
      <c r="BV17" s="285"/>
      <c r="BW17" s="285"/>
      <c r="BX17" s="286"/>
      <c r="BY17" s="284">
        <v>8</v>
      </c>
      <c r="BZ17" s="285"/>
      <c r="CA17" s="285"/>
      <c r="CB17" s="286"/>
      <c r="CC17" s="284">
        <v>9</v>
      </c>
      <c r="CD17" s="285"/>
      <c r="CE17" s="285"/>
      <c r="CF17" s="286"/>
      <c r="CG17" s="284">
        <v>10</v>
      </c>
      <c r="CH17" s="285"/>
      <c r="CI17" s="285"/>
      <c r="CJ17" s="286"/>
      <c r="CK17" s="284">
        <v>11</v>
      </c>
      <c r="CL17" s="285"/>
      <c r="CM17" s="285"/>
      <c r="CN17" s="286"/>
      <c r="CO17" s="284">
        <v>12</v>
      </c>
      <c r="CP17" s="285"/>
      <c r="CQ17" s="285"/>
      <c r="CR17" s="286"/>
      <c r="CS17" s="284">
        <v>13</v>
      </c>
      <c r="CT17" s="285"/>
      <c r="CU17" s="285"/>
      <c r="CV17" s="286"/>
      <c r="CW17" s="284">
        <v>14</v>
      </c>
      <c r="CX17" s="285"/>
      <c r="CY17" s="285"/>
      <c r="CZ17" s="286"/>
      <c r="DA17" s="284">
        <v>15</v>
      </c>
      <c r="DB17" s="285"/>
      <c r="DC17" s="285"/>
      <c r="DD17" s="286"/>
      <c r="DE17" s="283" t="s">
        <v>23</v>
      </c>
      <c r="DF17" s="283"/>
      <c r="DG17" s="283"/>
      <c r="DH17" s="283"/>
      <c r="DI17" s="81"/>
      <c r="DJ17" s="125" t="s">
        <v>24</v>
      </c>
      <c r="DK17" s="125"/>
      <c r="DL17" s="125"/>
      <c r="DM17" s="125"/>
      <c r="DN17" s="125"/>
      <c r="DO17" s="125"/>
      <c r="DP17" s="125"/>
      <c r="DQ17" s="125"/>
      <c r="DR17" s="125"/>
      <c r="DS17" s="125"/>
      <c r="DT17" s="125" t="s">
        <v>25</v>
      </c>
      <c r="DU17" s="126"/>
      <c r="DV17" s="126"/>
      <c r="DW17" s="126"/>
      <c r="DX17" s="126"/>
      <c r="DY17" s="126"/>
      <c r="DZ17" s="126"/>
      <c r="EA17" s="124" t="s">
        <v>26</v>
      </c>
      <c r="EB17" s="124"/>
      <c r="EC17" s="124"/>
      <c r="ED17" s="124"/>
      <c r="EE17" s="124"/>
      <c r="EF17" s="124"/>
      <c r="EG17" s="124"/>
      <c r="EH17" s="124"/>
      <c r="EI17" s="124"/>
      <c r="EJ17" s="124"/>
      <c r="EK17" s="124" t="s">
        <v>27</v>
      </c>
      <c r="EL17" s="124"/>
      <c r="EM17" s="124"/>
      <c r="EN17" s="124"/>
      <c r="EO17" s="124"/>
      <c r="EP17" s="124"/>
      <c r="EQ17" s="124"/>
      <c r="ER17" s="124"/>
      <c r="ES17" s="124"/>
      <c r="ET17" s="124"/>
      <c r="EU17" s="124"/>
      <c r="EV17" s="124"/>
      <c r="EW17" s="124"/>
      <c r="EX17" s="124"/>
      <c r="EY17" s="124"/>
      <c r="EZ17" s="124" t="s">
        <v>28</v>
      </c>
      <c r="FA17" s="124"/>
      <c r="FB17" s="124"/>
      <c r="FC17" s="124"/>
      <c r="FD17" s="124"/>
      <c r="FE17" s="124"/>
      <c r="FF17" s="124"/>
      <c r="FG17" s="124"/>
      <c r="FH17" s="124" t="s">
        <v>29</v>
      </c>
      <c r="FI17" s="124"/>
      <c r="FJ17" s="124"/>
      <c r="FK17" s="124"/>
      <c r="FL17" s="124"/>
      <c r="FM17" s="124"/>
      <c r="FN17" s="124"/>
      <c r="FO17" s="124"/>
      <c r="FP17" s="124"/>
      <c r="FQ17" s="124"/>
      <c r="FR17" s="124" t="s">
        <v>30</v>
      </c>
      <c r="FS17" s="124"/>
      <c r="FT17" s="124"/>
      <c r="FU17" s="124"/>
      <c r="FV17" s="124"/>
      <c r="FW17" s="124"/>
      <c r="FX17" s="124"/>
      <c r="FY17" s="124"/>
      <c r="FZ17" s="124"/>
      <c r="GA17" s="124"/>
      <c r="GB17" s="124"/>
      <c r="GC17" s="124"/>
      <c r="GD17" s="124"/>
      <c r="GE17" s="124"/>
      <c r="GF17" s="124"/>
      <c r="GG17" s="124" t="s">
        <v>31</v>
      </c>
      <c r="GH17" s="124"/>
      <c r="GI17" s="124"/>
      <c r="GJ17" s="124"/>
      <c r="GK17" s="124"/>
      <c r="GL17" s="124"/>
      <c r="GM17" s="124"/>
      <c r="GN17" s="124"/>
      <c r="GO17" s="124" t="s">
        <v>32</v>
      </c>
      <c r="GP17" s="124"/>
      <c r="GQ17" s="124"/>
      <c r="GR17" s="124"/>
      <c r="GS17" s="124"/>
      <c r="GT17" s="124"/>
      <c r="GU17" s="124"/>
      <c r="GV17" s="124"/>
      <c r="GW17" s="124"/>
      <c r="GX17" s="124"/>
      <c r="GY17" s="124"/>
      <c r="GZ17" s="124"/>
      <c r="HA17" s="124"/>
      <c r="HB17" s="124"/>
      <c r="HC17" s="124"/>
      <c r="HD17" s="124" t="s">
        <v>33</v>
      </c>
      <c r="HE17" s="124"/>
      <c r="HF17" s="124"/>
      <c r="HG17" s="124"/>
      <c r="HH17" s="124"/>
      <c r="HI17" s="124"/>
      <c r="HJ17" s="124"/>
      <c r="HK17" s="124"/>
      <c r="HL17" s="124"/>
      <c r="HM17" s="124"/>
      <c r="HN17" s="124"/>
      <c r="HO17" s="124"/>
      <c r="HP17" s="124"/>
      <c r="HQ17" s="124"/>
      <c r="HR17" s="124"/>
      <c r="HS17" s="124" t="s">
        <v>32</v>
      </c>
      <c r="HT17" s="124"/>
      <c r="HU17" s="124"/>
      <c r="HV17" s="124"/>
      <c r="HW17" s="124"/>
      <c r="HX17" s="124"/>
      <c r="HY17" s="124"/>
      <c r="HZ17" s="124"/>
      <c r="IA17" s="124"/>
      <c r="IB17" s="124"/>
      <c r="IC17" s="124"/>
      <c r="ID17" s="124"/>
      <c r="IE17" s="124"/>
      <c r="IF17" s="124"/>
      <c r="IG17" s="124"/>
      <c r="IH17" s="124" t="s">
        <v>33</v>
      </c>
      <c r="II17" s="124"/>
      <c r="IJ17" s="124"/>
      <c r="IK17" s="124"/>
      <c r="IL17" s="124"/>
      <c r="IM17" s="124"/>
      <c r="IN17" s="124"/>
      <c r="IO17" s="124"/>
      <c r="IP17" s="124"/>
      <c r="IQ17" s="124"/>
      <c r="IR17" s="124"/>
      <c r="IS17" s="124"/>
      <c r="IT17" s="124"/>
      <c r="IU17" s="124"/>
      <c r="IV17" s="124"/>
      <c r="IW17" s="73"/>
    </row>
    <row r="18" spans="1:257" ht="12.75" customHeight="1">
      <c r="A18" s="92"/>
      <c r="B18" s="92"/>
      <c r="C18" s="92"/>
      <c r="D18" s="92"/>
      <c r="E18" s="92"/>
      <c r="F18" s="92"/>
      <c r="G18" s="92"/>
      <c r="H18" s="92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283"/>
      <c r="AX18" s="283"/>
      <c r="AY18" s="283"/>
      <c r="AZ18" s="283"/>
      <c r="BA18" s="283"/>
      <c r="BB18" s="283"/>
      <c r="BC18" s="283"/>
      <c r="BD18" s="283"/>
      <c r="BE18" s="287"/>
      <c r="BF18" s="288"/>
      <c r="BG18" s="288"/>
      <c r="BH18" s="289"/>
      <c r="BI18" s="287"/>
      <c r="BJ18" s="288"/>
      <c r="BK18" s="288"/>
      <c r="BL18" s="289"/>
      <c r="BM18" s="287"/>
      <c r="BN18" s="288"/>
      <c r="BO18" s="288"/>
      <c r="BP18" s="289"/>
      <c r="BQ18" s="287"/>
      <c r="BR18" s="288"/>
      <c r="BS18" s="288"/>
      <c r="BT18" s="289"/>
      <c r="BU18" s="287"/>
      <c r="BV18" s="288"/>
      <c r="BW18" s="288"/>
      <c r="BX18" s="289"/>
      <c r="BY18" s="287"/>
      <c r="BZ18" s="288"/>
      <c r="CA18" s="288"/>
      <c r="CB18" s="289"/>
      <c r="CC18" s="287"/>
      <c r="CD18" s="288"/>
      <c r="CE18" s="288"/>
      <c r="CF18" s="289"/>
      <c r="CG18" s="287"/>
      <c r="CH18" s="288"/>
      <c r="CI18" s="288"/>
      <c r="CJ18" s="289"/>
      <c r="CK18" s="287"/>
      <c r="CL18" s="288"/>
      <c r="CM18" s="288"/>
      <c r="CN18" s="289"/>
      <c r="CO18" s="287"/>
      <c r="CP18" s="288"/>
      <c r="CQ18" s="288"/>
      <c r="CR18" s="289"/>
      <c r="CS18" s="287"/>
      <c r="CT18" s="288"/>
      <c r="CU18" s="288"/>
      <c r="CV18" s="289"/>
      <c r="CW18" s="287"/>
      <c r="CX18" s="288"/>
      <c r="CY18" s="288"/>
      <c r="CZ18" s="289"/>
      <c r="DA18" s="287"/>
      <c r="DB18" s="288"/>
      <c r="DC18" s="288"/>
      <c r="DD18" s="289"/>
      <c r="DE18" s="283"/>
      <c r="DF18" s="283"/>
      <c r="DG18" s="283"/>
      <c r="DH18" s="283"/>
      <c r="DI18" s="81"/>
      <c r="DJ18" s="125"/>
      <c r="DK18" s="125"/>
      <c r="DL18" s="125"/>
      <c r="DM18" s="125"/>
      <c r="DN18" s="125"/>
      <c r="DO18" s="125"/>
      <c r="DP18" s="125"/>
      <c r="DQ18" s="125"/>
      <c r="DR18" s="125"/>
      <c r="DS18" s="125"/>
      <c r="DT18" s="126"/>
      <c r="DU18" s="126"/>
      <c r="DV18" s="126"/>
      <c r="DW18" s="126"/>
      <c r="DX18" s="126"/>
      <c r="DY18" s="126"/>
      <c r="DZ18" s="126"/>
      <c r="EA18" s="124"/>
      <c r="EB18" s="124"/>
      <c r="EC18" s="124"/>
      <c r="ED18" s="124"/>
      <c r="EE18" s="124"/>
      <c r="EF18" s="124"/>
      <c r="EG18" s="124"/>
      <c r="EH18" s="124"/>
      <c r="EI18" s="124"/>
      <c r="EJ18" s="124"/>
      <c r="EK18" s="124"/>
      <c r="EL18" s="124"/>
      <c r="EM18" s="124"/>
      <c r="EN18" s="124"/>
      <c r="EO18" s="124"/>
      <c r="EP18" s="124"/>
      <c r="EQ18" s="124"/>
      <c r="ER18" s="124"/>
      <c r="ES18" s="124"/>
      <c r="ET18" s="124"/>
      <c r="EU18" s="124"/>
      <c r="EV18" s="124"/>
      <c r="EW18" s="124"/>
      <c r="EX18" s="124"/>
      <c r="EY18" s="124"/>
      <c r="EZ18" s="124"/>
      <c r="FA18" s="124"/>
      <c r="FB18" s="124"/>
      <c r="FC18" s="124"/>
      <c r="FD18" s="124"/>
      <c r="FE18" s="124"/>
      <c r="FF18" s="124"/>
      <c r="FG18" s="124"/>
      <c r="FH18" s="124"/>
      <c r="FI18" s="124"/>
      <c r="FJ18" s="124"/>
      <c r="FK18" s="124"/>
      <c r="FL18" s="124"/>
      <c r="FM18" s="124"/>
      <c r="FN18" s="124"/>
      <c r="FO18" s="124"/>
      <c r="FP18" s="124"/>
      <c r="FQ18" s="124"/>
      <c r="FR18" s="124"/>
      <c r="FS18" s="124"/>
      <c r="FT18" s="124"/>
      <c r="FU18" s="124"/>
      <c r="FV18" s="124"/>
      <c r="FW18" s="124"/>
      <c r="FX18" s="124"/>
      <c r="FY18" s="124"/>
      <c r="FZ18" s="124"/>
      <c r="GA18" s="124"/>
      <c r="GB18" s="124"/>
      <c r="GC18" s="124"/>
      <c r="GD18" s="124"/>
      <c r="GE18" s="124"/>
      <c r="GF18" s="124"/>
      <c r="GG18" s="124"/>
      <c r="GH18" s="124"/>
      <c r="GI18" s="124"/>
      <c r="GJ18" s="124"/>
      <c r="GK18" s="124"/>
      <c r="GL18" s="124"/>
      <c r="GM18" s="124"/>
      <c r="GN18" s="124"/>
      <c r="GO18" s="124"/>
      <c r="GP18" s="124"/>
      <c r="GQ18" s="124"/>
      <c r="GR18" s="124"/>
      <c r="GS18" s="124"/>
      <c r="GT18" s="124"/>
      <c r="GU18" s="124"/>
      <c r="GV18" s="124"/>
      <c r="GW18" s="124"/>
      <c r="GX18" s="124"/>
      <c r="GY18" s="124"/>
      <c r="GZ18" s="124"/>
      <c r="HA18" s="124"/>
      <c r="HB18" s="124"/>
      <c r="HC18" s="124"/>
      <c r="HD18" s="124"/>
      <c r="HE18" s="124"/>
      <c r="HF18" s="124"/>
      <c r="HG18" s="124"/>
      <c r="HH18" s="124"/>
      <c r="HI18" s="124"/>
      <c r="HJ18" s="124"/>
      <c r="HK18" s="124"/>
      <c r="HL18" s="124"/>
      <c r="HM18" s="124"/>
      <c r="HN18" s="124"/>
      <c r="HO18" s="124"/>
      <c r="HP18" s="124"/>
      <c r="HQ18" s="124"/>
      <c r="HR18" s="124"/>
      <c r="HS18" s="124"/>
      <c r="HT18" s="124"/>
      <c r="HU18" s="124"/>
      <c r="HV18" s="124"/>
      <c r="HW18" s="124"/>
      <c r="HX18" s="124"/>
      <c r="HY18" s="124"/>
      <c r="HZ18" s="124"/>
      <c r="IA18" s="124"/>
      <c r="IB18" s="124"/>
      <c r="IC18" s="124"/>
      <c r="ID18" s="124"/>
      <c r="IE18" s="124"/>
      <c r="IF18" s="124"/>
      <c r="IG18" s="124"/>
      <c r="IH18" s="124"/>
      <c r="II18" s="124"/>
      <c r="IJ18" s="124"/>
      <c r="IK18" s="124"/>
      <c r="IL18" s="124"/>
      <c r="IM18" s="124"/>
      <c r="IN18" s="124"/>
      <c r="IO18" s="124"/>
      <c r="IP18" s="124"/>
      <c r="IQ18" s="124"/>
      <c r="IR18" s="124"/>
      <c r="IS18" s="124"/>
      <c r="IT18" s="124"/>
      <c r="IU18" s="124"/>
      <c r="IV18" s="124"/>
      <c r="IW18" s="73"/>
    </row>
    <row r="19" spans="1:257" ht="12.75" customHeight="1">
      <c r="A19" s="92"/>
      <c r="B19" s="92"/>
      <c r="C19" s="92"/>
      <c r="D19" s="92"/>
      <c r="E19" s="92"/>
      <c r="F19" s="92"/>
      <c r="G19" s="92"/>
      <c r="H19" s="92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283"/>
      <c r="AX19" s="283"/>
      <c r="AY19" s="283"/>
      <c r="AZ19" s="283"/>
      <c r="BA19" s="283"/>
      <c r="BB19" s="283"/>
      <c r="BC19" s="283"/>
      <c r="BD19" s="283"/>
      <c r="BE19" s="287"/>
      <c r="BF19" s="288"/>
      <c r="BG19" s="288"/>
      <c r="BH19" s="289"/>
      <c r="BI19" s="287"/>
      <c r="BJ19" s="288"/>
      <c r="BK19" s="288"/>
      <c r="BL19" s="289"/>
      <c r="BM19" s="287"/>
      <c r="BN19" s="288"/>
      <c r="BO19" s="288"/>
      <c r="BP19" s="289"/>
      <c r="BQ19" s="287"/>
      <c r="BR19" s="288"/>
      <c r="BS19" s="288"/>
      <c r="BT19" s="289"/>
      <c r="BU19" s="287"/>
      <c r="BV19" s="288"/>
      <c r="BW19" s="288"/>
      <c r="BX19" s="289"/>
      <c r="BY19" s="287"/>
      <c r="BZ19" s="288"/>
      <c r="CA19" s="288"/>
      <c r="CB19" s="289"/>
      <c r="CC19" s="287"/>
      <c r="CD19" s="288"/>
      <c r="CE19" s="288"/>
      <c r="CF19" s="289"/>
      <c r="CG19" s="287"/>
      <c r="CH19" s="288"/>
      <c r="CI19" s="288"/>
      <c r="CJ19" s="289"/>
      <c r="CK19" s="287"/>
      <c r="CL19" s="288"/>
      <c r="CM19" s="288"/>
      <c r="CN19" s="289"/>
      <c r="CO19" s="287"/>
      <c r="CP19" s="288"/>
      <c r="CQ19" s="288"/>
      <c r="CR19" s="289"/>
      <c r="CS19" s="287"/>
      <c r="CT19" s="288"/>
      <c r="CU19" s="288"/>
      <c r="CV19" s="289"/>
      <c r="CW19" s="287"/>
      <c r="CX19" s="288"/>
      <c r="CY19" s="288"/>
      <c r="CZ19" s="289"/>
      <c r="DA19" s="287"/>
      <c r="DB19" s="288"/>
      <c r="DC19" s="288"/>
      <c r="DD19" s="289"/>
      <c r="DE19" s="283"/>
      <c r="DF19" s="283"/>
      <c r="DG19" s="283"/>
      <c r="DH19" s="283"/>
      <c r="DI19" s="81"/>
      <c r="DJ19" s="125"/>
      <c r="DK19" s="125"/>
      <c r="DL19" s="125"/>
      <c r="DM19" s="125"/>
      <c r="DN19" s="125"/>
      <c r="DO19" s="125"/>
      <c r="DP19" s="125"/>
      <c r="DQ19" s="125"/>
      <c r="DR19" s="125"/>
      <c r="DS19" s="125"/>
      <c r="DT19" s="126"/>
      <c r="DU19" s="126"/>
      <c r="DV19" s="126"/>
      <c r="DW19" s="126"/>
      <c r="DX19" s="126"/>
      <c r="DY19" s="126"/>
      <c r="DZ19" s="126"/>
      <c r="EA19" s="124"/>
      <c r="EB19" s="124"/>
      <c r="EC19" s="124"/>
      <c r="ED19" s="124"/>
      <c r="EE19" s="124"/>
      <c r="EF19" s="124"/>
      <c r="EG19" s="124"/>
      <c r="EH19" s="124"/>
      <c r="EI19" s="124"/>
      <c r="EJ19" s="124"/>
      <c r="EK19" s="124"/>
      <c r="EL19" s="124"/>
      <c r="EM19" s="124"/>
      <c r="EN19" s="124"/>
      <c r="EO19" s="124"/>
      <c r="EP19" s="124"/>
      <c r="EQ19" s="124"/>
      <c r="ER19" s="124"/>
      <c r="ES19" s="124"/>
      <c r="ET19" s="124"/>
      <c r="EU19" s="124"/>
      <c r="EV19" s="124"/>
      <c r="EW19" s="124"/>
      <c r="EX19" s="124"/>
      <c r="EY19" s="124"/>
      <c r="EZ19" s="124"/>
      <c r="FA19" s="124"/>
      <c r="FB19" s="124"/>
      <c r="FC19" s="124"/>
      <c r="FD19" s="124"/>
      <c r="FE19" s="124"/>
      <c r="FF19" s="124"/>
      <c r="FG19" s="124"/>
      <c r="FH19" s="124"/>
      <c r="FI19" s="124"/>
      <c r="FJ19" s="124"/>
      <c r="FK19" s="124"/>
      <c r="FL19" s="124"/>
      <c r="FM19" s="124"/>
      <c r="FN19" s="124"/>
      <c r="FO19" s="124"/>
      <c r="FP19" s="124"/>
      <c r="FQ19" s="124"/>
      <c r="FR19" s="124"/>
      <c r="FS19" s="124"/>
      <c r="FT19" s="124"/>
      <c r="FU19" s="124"/>
      <c r="FV19" s="124"/>
      <c r="FW19" s="124"/>
      <c r="FX19" s="124"/>
      <c r="FY19" s="124"/>
      <c r="FZ19" s="124"/>
      <c r="GA19" s="124"/>
      <c r="GB19" s="124"/>
      <c r="GC19" s="124"/>
      <c r="GD19" s="124"/>
      <c r="GE19" s="124"/>
      <c r="GF19" s="124"/>
      <c r="GG19" s="124"/>
      <c r="GH19" s="124"/>
      <c r="GI19" s="124"/>
      <c r="GJ19" s="124"/>
      <c r="GK19" s="124"/>
      <c r="GL19" s="124"/>
      <c r="GM19" s="124"/>
      <c r="GN19" s="124"/>
      <c r="GO19" s="124"/>
      <c r="GP19" s="124"/>
      <c r="GQ19" s="124"/>
      <c r="GR19" s="124"/>
      <c r="GS19" s="124"/>
      <c r="GT19" s="124"/>
      <c r="GU19" s="124"/>
      <c r="GV19" s="124"/>
      <c r="GW19" s="124"/>
      <c r="GX19" s="124"/>
      <c r="GY19" s="124"/>
      <c r="GZ19" s="124"/>
      <c r="HA19" s="124"/>
      <c r="HB19" s="124"/>
      <c r="HC19" s="124"/>
      <c r="HD19" s="124"/>
      <c r="HE19" s="124"/>
      <c r="HF19" s="124"/>
      <c r="HG19" s="124"/>
      <c r="HH19" s="124"/>
      <c r="HI19" s="124"/>
      <c r="HJ19" s="124"/>
      <c r="HK19" s="124"/>
      <c r="HL19" s="124"/>
      <c r="HM19" s="124"/>
      <c r="HN19" s="124"/>
      <c r="HO19" s="124"/>
      <c r="HP19" s="124"/>
      <c r="HQ19" s="124"/>
      <c r="HR19" s="124"/>
      <c r="HS19" s="124"/>
      <c r="HT19" s="124"/>
      <c r="HU19" s="124"/>
      <c r="HV19" s="124"/>
      <c r="HW19" s="124"/>
      <c r="HX19" s="124"/>
      <c r="HY19" s="124"/>
      <c r="HZ19" s="124"/>
      <c r="IA19" s="124"/>
      <c r="IB19" s="124"/>
      <c r="IC19" s="124"/>
      <c r="ID19" s="124"/>
      <c r="IE19" s="124"/>
      <c r="IF19" s="124"/>
      <c r="IG19" s="124"/>
      <c r="IH19" s="124"/>
      <c r="II19" s="124"/>
      <c r="IJ19" s="124"/>
      <c r="IK19" s="124"/>
      <c r="IL19" s="124"/>
      <c r="IM19" s="124"/>
      <c r="IN19" s="124"/>
      <c r="IO19" s="124"/>
      <c r="IP19" s="124"/>
      <c r="IQ19" s="124"/>
      <c r="IR19" s="124"/>
      <c r="IS19" s="124"/>
      <c r="IT19" s="124"/>
      <c r="IU19" s="124"/>
      <c r="IV19" s="124"/>
      <c r="IW19" s="73"/>
    </row>
    <row r="20" spans="1:257" ht="6" customHeight="1">
      <c r="A20" s="92"/>
      <c r="B20" s="92"/>
      <c r="C20" s="92"/>
      <c r="D20" s="92"/>
      <c r="E20" s="92"/>
      <c r="F20" s="92"/>
      <c r="G20" s="92"/>
      <c r="H20" s="92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283"/>
      <c r="AX20" s="283"/>
      <c r="AY20" s="283"/>
      <c r="AZ20" s="283"/>
      <c r="BA20" s="283"/>
      <c r="BB20" s="283"/>
      <c r="BC20" s="283"/>
      <c r="BD20" s="283"/>
      <c r="BE20" s="290"/>
      <c r="BF20" s="291"/>
      <c r="BG20" s="291"/>
      <c r="BH20" s="292"/>
      <c r="BI20" s="290"/>
      <c r="BJ20" s="291"/>
      <c r="BK20" s="291"/>
      <c r="BL20" s="292"/>
      <c r="BM20" s="290"/>
      <c r="BN20" s="291"/>
      <c r="BO20" s="291"/>
      <c r="BP20" s="292"/>
      <c r="BQ20" s="290"/>
      <c r="BR20" s="291"/>
      <c r="BS20" s="291"/>
      <c r="BT20" s="292"/>
      <c r="BU20" s="290"/>
      <c r="BV20" s="291"/>
      <c r="BW20" s="291"/>
      <c r="BX20" s="292"/>
      <c r="BY20" s="290"/>
      <c r="BZ20" s="291"/>
      <c r="CA20" s="291"/>
      <c r="CB20" s="292"/>
      <c r="CC20" s="290"/>
      <c r="CD20" s="291"/>
      <c r="CE20" s="291"/>
      <c r="CF20" s="292"/>
      <c r="CG20" s="290"/>
      <c r="CH20" s="291"/>
      <c r="CI20" s="291"/>
      <c r="CJ20" s="292"/>
      <c r="CK20" s="290"/>
      <c r="CL20" s="291"/>
      <c r="CM20" s="291"/>
      <c r="CN20" s="292"/>
      <c r="CO20" s="290"/>
      <c r="CP20" s="291"/>
      <c r="CQ20" s="291"/>
      <c r="CR20" s="292"/>
      <c r="CS20" s="290"/>
      <c r="CT20" s="291"/>
      <c r="CU20" s="291"/>
      <c r="CV20" s="292"/>
      <c r="CW20" s="290"/>
      <c r="CX20" s="291"/>
      <c r="CY20" s="291"/>
      <c r="CZ20" s="292"/>
      <c r="DA20" s="290"/>
      <c r="DB20" s="291"/>
      <c r="DC20" s="291"/>
      <c r="DD20" s="292"/>
      <c r="DE20" s="283"/>
      <c r="DF20" s="283"/>
      <c r="DG20" s="283"/>
      <c r="DH20" s="283"/>
      <c r="DI20" s="81"/>
      <c r="DJ20" s="125"/>
      <c r="DK20" s="125"/>
      <c r="DL20" s="125"/>
      <c r="DM20" s="125"/>
      <c r="DN20" s="125"/>
      <c r="DO20" s="125"/>
      <c r="DP20" s="125"/>
      <c r="DQ20" s="125"/>
      <c r="DR20" s="125"/>
      <c r="DS20" s="125"/>
      <c r="DT20" s="126"/>
      <c r="DU20" s="126"/>
      <c r="DV20" s="126"/>
      <c r="DW20" s="126"/>
      <c r="DX20" s="126"/>
      <c r="DY20" s="126"/>
      <c r="DZ20" s="126"/>
      <c r="EA20" s="124"/>
      <c r="EB20" s="124"/>
      <c r="EC20" s="124"/>
      <c r="ED20" s="124"/>
      <c r="EE20" s="124"/>
      <c r="EF20" s="124"/>
      <c r="EG20" s="124"/>
      <c r="EH20" s="124"/>
      <c r="EI20" s="124"/>
      <c r="EJ20" s="124"/>
      <c r="EK20" s="124"/>
      <c r="EL20" s="124"/>
      <c r="EM20" s="124"/>
      <c r="EN20" s="124"/>
      <c r="EO20" s="124"/>
      <c r="EP20" s="124"/>
      <c r="EQ20" s="124"/>
      <c r="ER20" s="124"/>
      <c r="ES20" s="124"/>
      <c r="ET20" s="124"/>
      <c r="EU20" s="124"/>
      <c r="EV20" s="124"/>
      <c r="EW20" s="124"/>
      <c r="EX20" s="124"/>
      <c r="EY20" s="124"/>
      <c r="EZ20" s="124"/>
      <c r="FA20" s="124"/>
      <c r="FB20" s="124"/>
      <c r="FC20" s="124"/>
      <c r="FD20" s="124"/>
      <c r="FE20" s="124"/>
      <c r="FF20" s="124"/>
      <c r="FG20" s="124"/>
      <c r="FH20" s="124"/>
      <c r="FI20" s="124"/>
      <c r="FJ20" s="124"/>
      <c r="FK20" s="124"/>
      <c r="FL20" s="124"/>
      <c r="FM20" s="124"/>
      <c r="FN20" s="124"/>
      <c r="FO20" s="124"/>
      <c r="FP20" s="124"/>
      <c r="FQ20" s="124"/>
      <c r="FR20" s="124"/>
      <c r="FS20" s="124"/>
      <c r="FT20" s="124"/>
      <c r="FU20" s="124"/>
      <c r="FV20" s="124"/>
      <c r="FW20" s="124"/>
      <c r="FX20" s="124"/>
      <c r="FY20" s="124"/>
      <c r="FZ20" s="124"/>
      <c r="GA20" s="124"/>
      <c r="GB20" s="124"/>
      <c r="GC20" s="124"/>
      <c r="GD20" s="124"/>
      <c r="GE20" s="124"/>
      <c r="GF20" s="124"/>
      <c r="GG20" s="124"/>
      <c r="GH20" s="124"/>
      <c r="GI20" s="124"/>
      <c r="GJ20" s="124"/>
      <c r="GK20" s="124"/>
      <c r="GL20" s="124"/>
      <c r="GM20" s="124"/>
      <c r="GN20" s="124"/>
      <c r="GO20" s="124"/>
      <c r="GP20" s="124"/>
      <c r="GQ20" s="124"/>
      <c r="GR20" s="124"/>
      <c r="GS20" s="124"/>
      <c r="GT20" s="124"/>
      <c r="GU20" s="124"/>
      <c r="GV20" s="124"/>
      <c r="GW20" s="124"/>
      <c r="GX20" s="124"/>
      <c r="GY20" s="124"/>
      <c r="GZ20" s="124"/>
      <c r="HA20" s="124"/>
      <c r="HB20" s="124"/>
      <c r="HC20" s="124"/>
      <c r="HD20" s="124"/>
      <c r="HE20" s="124"/>
      <c r="HF20" s="124"/>
      <c r="HG20" s="124"/>
      <c r="HH20" s="124"/>
      <c r="HI20" s="124"/>
      <c r="HJ20" s="124"/>
      <c r="HK20" s="124"/>
      <c r="HL20" s="124"/>
      <c r="HM20" s="124"/>
      <c r="HN20" s="124"/>
      <c r="HO20" s="124"/>
      <c r="HP20" s="124"/>
      <c r="HQ20" s="124"/>
      <c r="HR20" s="124"/>
      <c r="HS20" s="124"/>
      <c r="HT20" s="124"/>
      <c r="HU20" s="124"/>
      <c r="HV20" s="124"/>
      <c r="HW20" s="124"/>
      <c r="HX20" s="124"/>
      <c r="HY20" s="124"/>
      <c r="HZ20" s="124"/>
      <c r="IA20" s="124"/>
      <c r="IB20" s="124"/>
      <c r="IC20" s="124"/>
      <c r="ID20" s="124"/>
      <c r="IE20" s="124"/>
      <c r="IF20" s="124"/>
      <c r="IG20" s="124"/>
      <c r="IH20" s="124"/>
      <c r="II20" s="124"/>
      <c r="IJ20" s="124"/>
      <c r="IK20" s="124"/>
      <c r="IL20" s="124"/>
      <c r="IM20" s="124"/>
      <c r="IN20" s="124"/>
      <c r="IO20" s="124"/>
      <c r="IP20" s="124"/>
      <c r="IQ20" s="124"/>
      <c r="IR20" s="124"/>
      <c r="IS20" s="124"/>
      <c r="IT20" s="124"/>
      <c r="IU20" s="124"/>
      <c r="IV20" s="124"/>
      <c r="IW20" s="73"/>
    </row>
    <row r="21" spans="1:257" ht="17.25" customHeight="1">
      <c r="A21" s="92"/>
      <c r="B21" s="92"/>
      <c r="C21" s="92"/>
      <c r="D21" s="92"/>
      <c r="E21" s="92"/>
      <c r="F21" s="92"/>
      <c r="G21" s="92"/>
      <c r="H21" s="92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293">
        <v>16</v>
      </c>
      <c r="AX21" s="293"/>
      <c r="AY21" s="293"/>
      <c r="AZ21" s="293"/>
      <c r="BA21" s="293">
        <v>17</v>
      </c>
      <c r="BB21" s="293"/>
      <c r="BC21" s="293"/>
      <c r="BD21" s="293"/>
      <c r="BE21" s="293">
        <v>18</v>
      </c>
      <c r="BF21" s="293"/>
      <c r="BG21" s="293"/>
      <c r="BH21" s="293"/>
      <c r="BI21" s="293">
        <v>19</v>
      </c>
      <c r="BJ21" s="293"/>
      <c r="BK21" s="293"/>
      <c r="BL21" s="293"/>
      <c r="BM21" s="293">
        <v>20</v>
      </c>
      <c r="BN21" s="293"/>
      <c r="BO21" s="293"/>
      <c r="BP21" s="293"/>
      <c r="BQ21" s="293">
        <v>21</v>
      </c>
      <c r="BR21" s="293"/>
      <c r="BS21" s="293"/>
      <c r="BT21" s="293"/>
      <c r="BU21" s="293">
        <v>22</v>
      </c>
      <c r="BV21" s="293"/>
      <c r="BW21" s="293"/>
      <c r="BX21" s="293"/>
      <c r="BY21" s="293">
        <v>23</v>
      </c>
      <c r="BZ21" s="293"/>
      <c r="CA21" s="293"/>
      <c r="CB21" s="293"/>
      <c r="CC21" s="293">
        <v>24</v>
      </c>
      <c r="CD21" s="293"/>
      <c r="CE21" s="293"/>
      <c r="CF21" s="293"/>
      <c r="CG21" s="293">
        <v>25</v>
      </c>
      <c r="CH21" s="293"/>
      <c r="CI21" s="293"/>
      <c r="CJ21" s="293"/>
      <c r="CK21" s="293">
        <v>26</v>
      </c>
      <c r="CL21" s="293"/>
      <c r="CM21" s="293"/>
      <c r="CN21" s="293"/>
      <c r="CO21" s="293">
        <v>27</v>
      </c>
      <c r="CP21" s="293"/>
      <c r="CQ21" s="293"/>
      <c r="CR21" s="293"/>
      <c r="CS21" s="293">
        <v>28</v>
      </c>
      <c r="CT21" s="293"/>
      <c r="CU21" s="293"/>
      <c r="CV21" s="293"/>
      <c r="CW21" s="293">
        <v>29</v>
      </c>
      <c r="CX21" s="293"/>
      <c r="CY21" s="293"/>
      <c r="CZ21" s="293"/>
      <c r="DA21" s="293">
        <v>30</v>
      </c>
      <c r="DB21" s="293"/>
      <c r="DC21" s="293"/>
      <c r="DD21" s="293"/>
      <c r="DE21" s="293">
        <v>31</v>
      </c>
      <c r="DF21" s="293"/>
      <c r="DG21" s="293"/>
      <c r="DH21" s="293"/>
      <c r="DI21" s="82"/>
      <c r="DJ21" s="130" t="s">
        <v>34</v>
      </c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2"/>
      <c r="EA21" s="124"/>
      <c r="EB21" s="124"/>
      <c r="EC21" s="124"/>
      <c r="ED21" s="124"/>
      <c r="EE21" s="124"/>
      <c r="EF21" s="124"/>
      <c r="EG21" s="124"/>
      <c r="EH21" s="124"/>
      <c r="EI21" s="124"/>
      <c r="EJ21" s="124"/>
      <c r="EK21" s="124"/>
      <c r="EL21" s="124"/>
      <c r="EM21" s="124"/>
      <c r="EN21" s="124"/>
      <c r="EO21" s="124"/>
      <c r="EP21" s="124"/>
      <c r="EQ21" s="124"/>
      <c r="ER21" s="124"/>
      <c r="ES21" s="124"/>
      <c r="ET21" s="124"/>
      <c r="EU21" s="124"/>
      <c r="EV21" s="124"/>
      <c r="EW21" s="124"/>
      <c r="EX21" s="124"/>
      <c r="EY21" s="124"/>
      <c r="EZ21" s="124"/>
      <c r="FA21" s="124"/>
      <c r="FB21" s="124"/>
      <c r="FC21" s="124"/>
      <c r="FD21" s="124"/>
      <c r="FE21" s="124"/>
      <c r="FF21" s="124"/>
      <c r="FG21" s="124"/>
      <c r="FH21" s="124"/>
      <c r="FI21" s="124"/>
      <c r="FJ21" s="124"/>
      <c r="FK21" s="124"/>
      <c r="FL21" s="124"/>
      <c r="FM21" s="124"/>
      <c r="FN21" s="124"/>
      <c r="FO21" s="124"/>
      <c r="FP21" s="124"/>
      <c r="FQ21" s="124"/>
      <c r="FR21" s="124"/>
      <c r="FS21" s="124"/>
      <c r="FT21" s="124"/>
      <c r="FU21" s="124"/>
      <c r="FV21" s="124"/>
      <c r="FW21" s="124"/>
      <c r="FX21" s="124"/>
      <c r="FY21" s="124"/>
      <c r="FZ21" s="124"/>
      <c r="GA21" s="124"/>
      <c r="GB21" s="124"/>
      <c r="GC21" s="124"/>
      <c r="GD21" s="124"/>
      <c r="GE21" s="124"/>
      <c r="GF21" s="124"/>
      <c r="GG21" s="124"/>
      <c r="GH21" s="124"/>
      <c r="GI21" s="124"/>
      <c r="GJ21" s="124"/>
      <c r="GK21" s="124"/>
      <c r="GL21" s="124"/>
      <c r="GM21" s="124"/>
      <c r="GN21" s="124"/>
      <c r="GO21" s="124"/>
      <c r="GP21" s="124"/>
      <c r="GQ21" s="124"/>
      <c r="GR21" s="124"/>
      <c r="GS21" s="124"/>
      <c r="GT21" s="124"/>
      <c r="GU21" s="124"/>
      <c r="GV21" s="124"/>
      <c r="GW21" s="124"/>
      <c r="GX21" s="124"/>
      <c r="GY21" s="124"/>
      <c r="GZ21" s="124"/>
      <c r="HA21" s="124"/>
      <c r="HB21" s="124"/>
      <c r="HC21" s="124"/>
      <c r="HD21" s="124"/>
      <c r="HE21" s="124"/>
      <c r="HF21" s="124"/>
      <c r="HG21" s="124"/>
      <c r="HH21" s="124"/>
      <c r="HI21" s="124"/>
      <c r="HJ21" s="124"/>
      <c r="HK21" s="124"/>
      <c r="HL21" s="124"/>
      <c r="HM21" s="124"/>
      <c r="HN21" s="124"/>
      <c r="HO21" s="124"/>
      <c r="HP21" s="124"/>
      <c r="HQ21" s="124"/>
      <c r="HR21" s="124"/>
      <c r="HS21" s="124"/>
      <c r="HT21" s="124"/>
      <c r="HU21" s="124"/>
      <c r="HV21" s="124"/>
      <c r="HW21" s="124"/>
      <c r="HX21" s="124"/>
      <c r="HY21" s="124"/>
      <c r="HZ21" s="124"/>
      <c r="IA21" s="124"/>
      <c r="IB21" s="124"/>
      <c r="IC21" s="124"/>
      <c r="ID21" s="124"/>
      <c r="IE21" s="124"/>
      <c r="IF21" s="124"/>
      <c r="IG21" s="124"/>
      <c r="IH21" s="124"/>
      <c r="II21" s="124"/>
      <c r="IJ21" s="124"/>
      <c r="IK21" s="124"/>
      <c r="IL21" s="124"/>
      <c r="IM21" s="124"/>
      <c r="IN21" s="124"/>
      <c r="IO21" s="124"/>
      <c r="IP21" s="124"/>
      <c r="IQ21" s="124"/>
      <c r="IR21" s="124"/>
      <c r="IS21" s="124"/>
      <c r="IT21" s="124"/>
      <c r="IU21" s="124"/>
      <c r="IV21" s="124"/>
      <c r="IW21" s="73"/>
    </row>
    <row r="22" spans="1:257" ht="17.25" customHeight="1">
      <c r="A22" s="92"/>
      <c r="B22" s="92"/>
      <c r="C22" s="92"/>
      <c r="D22" s="92"/>
      <c r="E22" s="92"/>
      <c r="F22" s="92"/>
      <c r="G22" s="92"/>
      <c r="H22" s="92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293"/>
      <c r="AX22" s="293"/>
      <c r="AY22" s="293"/>
      <c r="AZ22" s="293"/>
      <c r="BA22" s="293"/>
      <c r="BB22" s="293"/>
      <c r="BC22" s="293"/>
      <c r="BD22" s="293"/>
      <c r="BE22" s="293"/>
      <c r="BF22" s="293"/>
      <c r="BG22" s="293"/>
      <c r="BH22" s="293"/>
      <c r="BI22" s="293"/>
      <c r="BJ22" s="293"/>
      <c r="BK22" s="293"/>
      <c r="BL22" s="293"/>
      <c r="BM22" s="293"/>
      <c r="BN22" s="293"/>
      <c r="BO22" s="293"/>
      <c r="BP22" s="293"/>
      <c r="BQ22" s="293"/>
      <c r="BR22" s="293"/>
      <c r="BS22" s="293"/>
      <c r="BT22" s="293"/>
      <c r="BU22" s="293"/>
      <c r="BV22" s="293"/>
      <c r="BW22" s="293"/>
      <c r="BX22" s="293"/>
      <c r="BY22" s="293"/>
      <c r="BZ22" s="293"/>
      <c r="CA22" s="293"/>
      <c r="CB22" s="293"/>
      <c r="CC22" s="293"/>
      <c r="CD22" s="293"/>
      <c r="CE22" s="293"/>
      <c r="CF22" s="293"/>
      <c r="CG22" s="293"/>
      <c r="CH22" s="293"/>
      <c r="CI22" s="293"/>
      <c r="CJ22" s="293"/>
      <c r="CK22" s="293"/>
      <c r="CL22" s="293"/>
      <c r="CM22" s="293"/>
      <c r="CN22" s="293"/>
      <c r="CO22" s="293"/>
      <c r="CP22" s="293"/>
      <c r="CQ22" s="293"/>
      <c r="CR22" s="293"/>
      <c r="CS22" s="293"/>
      <c r="CT22" s="293"/>
      <c r="CU22" s="293"/>
      <c r="CV22" s="293"/>
      <c r="CW22" s="293"/>
      <c r="CX22" s="293"/>
      <c r="CY22" s="293"/>
      <c r="CZ22" s="293"/>
      <c r="DA22" s="293"/>
      <c r="DB22" s="293"/>
      <c r="DC22" s="293"/>
      <c r="DD22" s="293"/>
      <c r="DE22" s="293"/>
      <c r="DF22" s="293"/>
      <c r="DG22" s="293"/>
      <c r="DH22" s="293"/>
      <c r="DI22" s="82"/>
      <c r="DJ22" s="127" t="s">
        <v>35</v>
      </c>
      <c r="DK22" s="128"/>
      <c r="DL22" s="128"/>
      <c r="DM22" s="128"/>
      <c r="DN22" s="128"/>
      <c r="DO22" s="128"/>
      <c r="DP22" s="128"/>
      <c r="DQ22" s="128"/>
      <c r="DR22" s="128"/>
      <c r="DS22" s="128"/>
      <c r="DT22" s="128"/>
      <c r="DU22" s="128"/>
      <c r="DV22" s="128"/>
      <c r="DW22" s="128"/>
      <c r="DX22" s="128"/>
      <c r="DY22" s="128"/>
      <c r="DZ22" s="129"/>
      <c r="EA22" s="124"/>
      <c r="EB22" s="124"/>
      <c r="EC22" s="124"/>
      <c r="ED22" s="124"/>
      <c r="EE22" s="124"/>
      <c r="EF22" s="124"/>
      <c r="EG22" s="124"/>
      <c r="EH22" s="124"/>
      <c r="EI22" s="124"/>
      <c r="EJ22" s="124"/>
      <c r="EK22" s="124"/>
      <c r="EL22" s="124"/>
      <c r="EM22" s="124"/>
      <c r="EN22" s="124"/>
      <c r="EO22" s="124"/>
      <c r="EP22" s="124"/>
      <c r="EQ22" s="124"/>
      <c r="ER22" s="124"/>
      <c r="ES22" s="124"/>
      <c r="ET22" s="124"/>
      <c r="EU22" s="124"/>
      <c r="EV22" s="124"/>
      <c r="EW22" s="124"/>
      <c r="EX22" s="124"/>
      <c r="EY22" s="124"/>
      <c r="EZ22" s="124"/>
      <c r="FA22" s="124"/>
      <c r="FB22" s="124"/>
      <c r="FC22" s="124"/>
      <c r="FD22" s="124"/>
      <c r="FE22" s="124"/>
      <c r="FF22" s="124"/>
      <c r="FG22" s="124"/>
      <c r="FH22" s="124"/>
      <c r="FI22" s="124"/>
      <c r="FJ22" s="124"/>
      <c r="FK22" s="124"/>
      <c r="FL22" s="124"/>
      <c r="FM22" s="124"/>
      <c r="FN22" s="124"/>
      <c r="FO22" s="124"/>
      <c r="FP22" s="124"/>
      <c r="FQ22" s="124"/>
      <c r="FR22" s="124"/>
      <c r="FS22" s="124"/>
      <c r="FT22" s="124"/>
      <c r="FU22" s="124"/>
      <c r="FV22" s="124"/>
      <c r="FW22" s="124"/>
      <c r="FX22" s="124"/>
      <c r="FY22" s="124"/>
      <c r="FZ22" s="124"/>
      <c r="GA22" s="124"/>
      <c r="GB22" s="124"/>
      <c r="GC22" s="124"/>
      <c r="GD22" s="124"/>
      <c r="GE22" s="124"/>
      <c r="GF22" s="124"/>
      <c r="GG22" s="124"/>
      <c r="GH22" s="124"/>
      <c r="GI22" s="124"/>
      <c r="GJ22" s="124"/>
      <c r="GK22" s="124"/>
      <c r="GL22" s="124"/>
      <c r="GM22" s="124"/>
      <c r="GN22" s="124"/>
      <c r="GO22" s="124"/>
      <c r="GP22" s="124"/>
      <c r="GQ22" s="124"/>
      <c r="GR22" s="124"/>
      <c r="GS22" s="124"/>
      <c r="GT22" s="124"/>
      <c r="GU22" s="124"/>
      <c r="GV22" s="124"/>
      <c r="GW22" s="124"/>
      <c r="GX22" s="124"/>
      <c r="GY22" s="124"/>
      <c r="GZ22" s="124"/>
      <c r="HA22" s="124"/>
      <c r="HB22" s="124"/>
      <c r="HC22" s="124"/>
      <c r="HD22" s="124"/>
      <c r="HE22" s="124"/>
      <c r="HF22" s="124"/>
      <c r="HG22" s="124"/>
      <c r="HH22" s="124"/>
      <c r="HI22" s="124"/>
      <c r="HJ22" s="124"/>
      <c r="HK22" s="124"/>
      <c r="HL22" s="124"/>
      <c r="HM22" s="124"/>
      <c r="HN22" s="124"/>
      <c r="HO22" s="124"/>
      <c r="HP22" s="124"/>
      <c r="HQ22" s="124"/>
      <c r="HR22" s="124"/>
      <c r="HS22" s="124"/>
      <c r="HT22" s="124"/>
      <c r="HU22" s="124"/>
      <c r="HV22" s="124"/>
      <c r="HW22" s="124"/>
      <c r="HX22" s="124"/>
      <c r="HY22" s="124"/>
      <c r="HZ22" s="124"/>
      <c r="IA22" s="124"/>
      <c r="IB22" s="124"/>
      <c r="IC22" s="124"/>
      <c r="ID22" s="124"/>
      <c r="IE22" s="124"/>
      <c r="IF22" s="124"/>
      <c r="IG22" s="124"/>
      <c r="IH22" s="124"/>
      <c r="II22" s="124"/>
      <c r="IJ22" s="124"/>
      <c r="IK22" s="124"/>
      <c r="IL22" s="124"/>
      <c r="IM22" s="124"/>
      <c r="IN22" s="124"/>
      <c r="IO22" s="124"/>
      <c r="IP22" s="124"/>
      <c r="IQ22" s="124"/>
      <c r="IR22" s="124"/>
      <c r="IS22" s="124"/>
      <c r="IT22" s="124"/>
      <c r="IU22" s="124"/>
      <c r="IV22" s="124"/>
      <c r="IW22" s="73"/>
    </row>
    <row r="23" spans="1:257" s="6" customFormat="1" ht="12.75" customHeight="1" thickBot="1">
      <c r="A23" s="89">
        <v>1</v>
      </c>
      <c r="B23" s="89"/>
      <c r="C23" s="89"/>
      <c r="D23" s="89"/>
      <c r="E23" s="89"/>
      <c r="F23" s="89"/>
      <c r="G23" s="89"/>
      <c r="H23" s="89"/>
      <c r="I23" s="89">
        <v>2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>
        <v>3</v>
      </c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90">
        <v>4</v>
      </c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  <c r="CF23" s="90"/>
      <c r="CG23" s="90"/>
      <c r="CH23" s="90"/>
      <c r="CI23" s="90"/>
      <c r="CJ23" s="90"/>
      <c r="CK23" s="90"/>
      <c r="CL23" s="90"/>
      <c r="CM23" s="90"/>
      <c r="CN23" s="90"/>
      <c r="CO23" s="90"/>
      <c r="CP23" s="90"/>
      <c r="CQ23" s="90"/>
      <c r="CR23" s="90"/>
      <c r="CS23" s="90"/>
      <c r="CT23" s="90"/>
      <c r="CU23" s="90"/>
      <c r="CV23" s="90"/>
      <c r="CW23" s="90"/>
      <c r="CX23" s="90"/>
      <c r="CY23" s="90"/>
      <c r="CZ23" s="90"/>
      <c r="DA23" s="90"/>
      <c r="DB23" s="90"/>
      <c r="DC23" s="90"/>
      <c r="DD23" s="90"/>
      <c r="DE23" s="90"/>
      <c r="DF23" s="90"/>
      <c r="DG23" s="90"/>
      <c r="DH23" s="90"/>
      <c r="DI23" s="83"/>
      <c r="DJ23" s="90">
        <v>5</v>
      </c>
      <c r="DK23" s="90"/>
      <c r="DL23" s="90"/>
      <c r="DM23" s="90"/>
      <c r="DN23" s="90"/>
      <c r="DO23" s="90"/>
      <c r="DP23" s="90"/>
      <c r="DQ23" s="90"/>
      <c r="DR23" s="90"/>
      <c r="DS23" s="90"/>
      <c r="DT23" s="90">
        <v>6</v>
      </c>
      <c r="DU23" s="90"/>
      <c r="DV23" s="90"/>
      <c r="DW23" s="90"/>
      <c r="DX23" s="90"/>
      <c r="DY23" s="90"/>
      <c r="DZ23" s="90"/>
      <c r="EA23" s="90">
        <v>7</v>
      </c>
      <c r="EB23" s="90"/>
      <c r="EC23" s="90"/>
      <c r="ED23" s="90"/>
      <c r="EE23" s="90"/>
      <c r="EF23" s="90"/>
      <c r="EG23" s="90"/>
      <c r="EH23" s="90"/>
      <c r="EI23" s="90"/>
      <c r="EJ23" s="90"/>
      <c r="EK23" s="90">
        <v>8</v>
      </c>
      <c r="EL23" s="90"/>
      <c r="EM23" s="90"/>
      <c r="EN23" s="90"/>
      <c r="EO23" s="90"/>
      <c r="EP23" s="90"/>
      <c r="EQ23" s="90"/>
      <c r="ER23" s="90"/>
      <c r="ES23" s="90"/>
      <c r="ET23" s="90"/>
      <c r="EU23" s="90"/>
      <c r="EV23" s="90"/>
      <c r="EW23" s="90"/>
      <c r="EX23" s="90"/>
      <c r="EY23" s="90"/>
      <c r="EZ23" s="90">
        <v>9</v>
      </c>
      <c r="FA23" s="90"/>
      <c r="FB23" s="90"/>
      <c r="FC23" s="90"/>
      <c r="FD23" s="90"/>
      <c r="FE23" s="90"/>
      <c r="FF23" s="90"/>
      <c r="FG23" s="90"/>
      <c r="FH23" s="90">
        <v>10</v>
      </c>
      <c r="FI23" s="90"/>
      <c r="FJ23" s="90"/>
      <c r="FK23" s="90"/>
      <c r="FL23" s="90"/>
      <c r="FM23" s="90"/>
      <c r="FN23" s="90"/>
      <c r="FO23" s="90"/>
      <c r="FP23" s="90"/>
      <c r="FQ23" s="90"/>
      <c r="FR23" s="90">
        <v>11</v>
      </c>
      <c r="FS23" s="90"/>
      <c r="FT23" s="90"/>
      <c r="FU23" s="90"/>
      <c r="FV23" s="90"/>
      <c r="FW23" s="90"/>
      <c r="FX23" s="90"/>
      <c r="FY23" s="90"/>
      <c r="FZ23" s="90"/>
      <c r="GA23" s="90"/>
      <c r="GB23" s="90"/>
      <c r="GC23" s="90"/>
      <c r="GD23" s="90"/>
      <c r="GE23" s="90"/>
      <c r="GF23" s="90"/>
      <c r="GG23" s="90">
        <v>12</v>
      </c>
      <c r="GH23" s="90"/>
      <c r="GI23" s="90"/>
      <c r="GJ23" s="90"/>
      <c r="GK23" s="90"/>
      <c r="GL23" s="90"/>
      <c r="GM23" s="90"/>
      <c r="GN23" s="90"/>
      <c r="GO23" s="90">
        <v>13</v>
      </c>
      <c r="GP23" s="90"/>
      <c r="GQ23" s="90"/>
      <c r="GR23" s="90"/>
      <c r="GS23" s="90"/>
      <c r="GT23" s="90"/>
      <c r="GU23" s="90"/>
      <c r="GV23" s="90"/>
      <c r="GW23" s="90"/>
      <c r="GX23" s="90"/>
      <c r="GY23" s="90"/>
      <c r="GZ23" s="90"/>
      <c r="HA23" s="90"/>
      <c r="HB23" s="90"/>
      <c r="HC23" s="90"/>
      <c r="HD23" s="90">
        <v>14</v>
      </c>
      <c r="HE23" s="90"/>
      <c r="HF23" s="90"/>
      <c r="HG23" s="90"/>
      <c r="HH23" s="90"/>
      <c r="HI23" s="90"/>
      <c r="HJ23" s="90"/>
      <c r="HK23" s="90"/>
      <c r="HL23" s="90"/>
      <c r="HM23" s="90"/>
      <c r="HN23" s="90"/>
      <c r="HO23" s="90"/>
      <c r="HP23" s="90"/>
      <c r="HQ23" s="90"/>
      <c r="HR23" s="90"/>
      <c r="HS23" s="90">
        <v>15</v>
      </c>
      <c r="HT23" s="90"/>
      <c r="HU23" s="90"/>
      <c r="HV23" s="90"/>
      <c r="HW23" s="90"/>
      <c r="HX23" s="90"/>
      <c r="HY23" s="90"/>
      <c r="HZ23" s="90"/>
      <c r="IA23" s="90"/>
      <c r="IB23" s="90"/>
      <c r="IC23" s="90"/>
      <c r="ID23" s="90"/>
      <c r="IE23" s="90"/>
      <c r="IF23" s="90"/>
      <c r="IG23" s="90"/>
      <c r="IH23" s="90">
        <v>16</v>
      </c>
      <c r="II23" s="90"/>
      <c r="IJ23" s="90"/>
      <c r="IK23" s="90"/>
      <c r="IL23" s="90"/>
      <c r="IM23" s="90"/>
      <c r="IN23" s="90"/>
      <c r="IO23" s="90"/>
      <c r="IP23" s="90"/>
      <c r="IQ23" s="90"/>
      <c r="IR23" s="90"/>
      <c r="IS23" s="90"/>
      <c r="IT23" s="90"/>
      <c r="IU23" s="90"/>
      <c r="IV23" s="90"/>
      <c r="IW23" s="79"/>
    </row>
    <row r="24" spans="1:257" s="6" customFormat="1" ht="13.5" customHeight="1" thickBot="1">
      <c r="A24" s="133" t="s">
        <v>36</v>
      </c>
      <c r="B24" s="133"/>
      <c r="C24" s="133"/>
      <c r="D24" s="133"/>
      <c r="E24" s="133"/>
      <c r="F24" s="133"/>
      <c r="G24" s="133"/>
      <c r="H24" s="133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7" t="s">
        <v>48</v>
      </c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40" t="str">
        <f>IF(WEEKDAY($FT$13+AW17-1,2)&gt;5,"В","Я")</f>
        <v>В</v>
      </c>
      <c r="AX24" s="140"/>
      <c r="AY24" s="140"/>
      <c r="AZ24" s="140"/>
      <c r="BA24" s="140" t="str">
        <f t="shared" ref="BA24:CF24" si="0">IF(WEEKDAY($FT$13+BA17-1,2)&gt;5,"В","Я")</f>
        <v>В</v>
      </c>
      <c r="BB24" s="140"/>
      <c r="BC24" s="140"/>
      <c r="BD24" s="140"/>
      <c r="BE24" s="140" t="str">
        <f t="shared" ref="BE24:CJ24" si="1">IF(WEEKDAY($FT$13+BE17-1,2)&gt;5,"В","Я")</f>
        <v>Я</v>
      </c>
      <c r="BF24" s="140"/>
      <c r="BG24" s="140"/>
      <c r="BH24" s="140"/>
      <c r="BI24" s="140" t="str">
        <f t="shared" ref="BI24:DD24" si="2">IF(WEEKDAY($FT$13+BI17-1,2)&gt;5,"В","Я")</f>
        <v>Я</v>
      </c>
      <c r="BJ24" s="140"/>
      <c r="BK24" s="140"/>
      <c r="BL24" s="140"/>
      <c r="BM24" s="140" t="str">
        <f t="shared" ref="BM24:DD24" si="3">IF(WEEKDAY($FT$13+BM17-1,2)&gt;5,"В","Я")</f>
        <v>Я</v>
      </c>
      <c r="BN24" s="140"/>
      <c r="BO24" s="140"/>
      <c r="BP24" s="140"/>
      <c r="BQ24" s="140" t="str">
        <f t="shared" ref="BQ24:DD24" si="4">IF(WEEKDAY($FT$13+BQ17-1,2)&gt;5,"В","Я")</f>
        <v>Я</v>
      </c>
      <c r="BR24" s="140"/>
      <c r="BS24" s="140"/>
      <c r="BT24" s="140"/>
      <c r="BU24" s="140" t="str">
        <f t="shared" ref="BU24:DD24" si="5">IF(WEEKDAY($FT$13+BU17-1,2)&gt;5,"В","Я")</f>
        <v>Я</v>
      </c>
      <c r="BV24" s="140"/>
      <c r="BW24" s="140"/>
      <c r="BX24" s="140"/>
      <c r="BY24" s="140" t="str">
        <f t="shared" ref="BY24:DD24" si="6">IF(WEEKDAY($FT$13+BY17-1,2)&gt;5,"В","Я")</f>
        <v>В</v>
      </c>
      <c r="BZ24" s="140"/>
      <c r="CA24" s="140"/>
      <c r="CB24" s="140"/>
      <c r="CC24" s="140" t="str">
        <f t="shared" ref="CC24:DD24" si="7">IF(WEEKDAY($FT$13+CC17-1,2)&gt;5,"В","Я")</f>
        <v>В</v>
      </c>
      <c r="CD24" s="140"/>
      <c r="CE24" s="140"/>
      <c r="CF24" s="140"/>
      <c r="CG24" s="140" t="str">
        <f t="shared" ref="CG24:DD24" si="8">IF(WEEKDAY($FT$13+CG17-1,2)&gt;5,"В","Я")</f>
        <v>Я</v>
      </c>
      <c r="CH24" s="140"/>
      <c r="CI24" s="140"/>
      <c r="CJ24" s="140"/>
      <c r="CK24" s="140" t="str">
        <f t="shared" ref="CK24:DD24" si="9">IF(WEEKDAY($FT$13+CK17-1,2)&gt;5,"В","Я")</f>
        <v>Я</v>
      </c>
      <c r="CL24" s="140"/>
      <c r="CM24" s="140"/>
      <c r="CN24" s="140"/>
      <c r="CO24" s="140" t="str">
        <f t="shared" ref="CO24:DD24" si="10">IF(WEEKDAY($FT$13+CO17-1,2)&gt;5,"В","Я")</f>
        <v>Я</v>
      </c>
      <c r="CP24" s="140"/>
      <c r="CQ24" s="140"/>
      <c r="CR24" s="140"/>
      <c r="CS24" s="140" t="str">
        <f t="shared" ref="CS24:DD24" si="11">IF(WEEKDAY($FT$13+CS17-1,2)&gt;5,"В","Я")</f>
        <v>Я</v>
      </c>
      <c r="CT24" s="140"/>
      <c r="CU24" s="140"/>
      <c r="CV24" s="140"/>
      <c r="CW24" s="140" t="str">
        <f t="shared" ref="CW24:DD24" si="12">IF(WEEKDAY($FT$13+CW17-1,2)&gt;5,"В","Я")</f>
        <v>Я</v>
      </c>
      <c r="CX24" s="140"/>
      <c r="CY24" s="140"/>
      <c r="CZ24" s="140"/>
      <c r="DA24" s="140" t="str">
        <f t="shared" ref="DA24:DD24" si="13">IF(WEEKDAY($FT$13+DA17-1,2)&gt;5,"В","Я")</f>
        <v>В</v>
      </c>
      <c r="DB24" s="140"/>
      <c r="DC24" s="140"/>
      <c r="DD24" s="140"/>
      <c r="DE24" s="140" t="s">
        <v>23</v>
      </c>
      <c r="DF24" s="140"/>
      <c r="DG24" s="140"/>
      <c r="DH24" s="140"/>
      <c r="DI24" s="86"/>
      <c r="DJ24" s="149">
        <f>COUNTIF(AW24:DE24,"*Я*")</f>
        <v>10</v>
      </c>
      <c r="DK24" s="149"/>
      <c r="DL24" s="149"/>
      <c r="DM24" s="149"/>
      <c r="DN24" s="149"/>
      <c r="DO24" s="149"/>
      <c r="DP24" s="149"/>
      <c r="DQ24" s="149"/>
      <c r="DR24" s="149"/>
      <c r="DS24" s="149"/>
      <c r="DT24" s="150">
        <f>SUM(DJ24+DJ26)</f>
        <v>10</v>
      </c>
      <c r="DU24" s="151"/>
      <c r="DV24" s="151"/>
      <c r="DW24" s="151"/>
      <c r="DX24" s="151"/>
      <c r="DY24" s="151"/>
      <c r="DZ24" s="152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26"/>
      <c r="FA24" s="126"/>
      <c r="FB24" s="126"/>
      <c r="FC24" s="126"/>
      <c r="FD24" s="126"/>
      <c r="FE24" s="126"/>
      <c r="FF24" s="126"/>
      <c r="FG24" s="126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26"/>
      <c r="GH24" s="126"/>
      <c r="GI24" s="126"/>
      <c r="GJ24" s="126"/>
      <c r="GK24" s="126"/>
      <c r="GL24" s="126"/>
      <c r="GM24" s="126"/>
      <c r="GN24" s="12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7"/>
      <c r="HE24" s="147"/>
      <c r="HF24" s="147"/>
      <c r="HG24" s="147"/>
      <c r="HH24" s="147"/>
      <c r="HI24" s="147"/>
      <c r="HJ24" s="147"/>
      <c r="HK24" s="147"/>
      <c r="HL24" s="147"/>
      <c r="HM24" s="147"/>
      <c r="HN24" s="147"/>
      <c r="HO24" s="147"/>
      <c r="HP24" s="147"/>
      <c r="HQ24" s="147"/>
      <c r="HR24" s="147"/>
      <c r="HS24" s="148" t="str">
        <f>IF(SUMPRODUCT(--ISNUMBER(SEARCH("в",AW24:DH27)))&gt;0,"В","")</f>
        <v>В</v>
      </c>
      <c r="HT24" s="148"/>
      <c r="HU24" s="148"/>
      <c r="HV24" s="148"/>
      <c r="HW24" s="148"/>
      <c r="HX24" s="148"/>
      <c r="HY24" s="148"/>
      <c r="HZ24" s="148"/>
      <c r="IA24" s="148"/>
      <c r="IB24" s="148"/>
      <c r="IC24" s="148"/>
      <c r="ID24" s="148"/>
      <c r="IE24" s="148"/>
      <c r="IF24" s="148"/>
      <c r="IG24" s="148"/>
      <c r="IH24" s="145">
        <f t="shared" ref="IH24:IH39" si="14">IF(HS24="","",COUNTIF(AW23:DH26,HS24))</f>
        <v>5</v>
      </c>
      <c r="II24" s="145"/>
      <c r="IJ24" s="145"/>
      <c r="IK24" s="145"/>
      <c r="IL24" s="145"/>
      <c r="IM24" s="145"/>
      <c r="IN24" s="145"/>
      <c r="IO24" s="145"/>
      <c r="IP24" s="145"/>
      <c r="IQ24" s="145"/>
      <c r="IR24" s="145"/>
      <c r="IS24" s="145"/>
      <c r="IT24" s="145"/>
      <c r="IU24" s="145"/>
      <c r="IV24" s="145"/>
      <c r="IW24" s="79"/>
    </row>
    <row r="25" spans="1:257" s="6" customFormat="1" ht="13.5" customHeight="1" thickBot="1">
      <c r="A25" s="133"/>
      <c r="B25" s="133"/>
      <c r="C25" s="133"/>
      <c r="D25" s="133"/>
      <c r="E25" s="133"/>
      <c r="F25" s="133"/>
      <c r="G25" s="133"/>
      <c r="H25" s="133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42" t="str">
        <f>IF(AW24="Я",8.25-(WEEKDAY($FT$13+AW17-1,2)=5)*1.25,"")</f>
        <v/>
      </c>
      <c r="AX25" s="143"/>
      <c r="AY25" s="143"/>
      <c r="AZ25" s="144"/>
      <c r="BA25" s="142" t="str">
        <f t="shared" ref="BA25" si="15">IF(BA24="Я",8.25-(WEEKDAY($FT$13+BA17-1,2)=5)*1.25,"")</f>
        <v/>
      </c>
      <c r="BB25" s="143"/>
      <c r="BC25" s="143"/>
      <c r="BD25" s="144"/>
      <c r="BE25" s="142">
        <f t="shared" ref="BE25" si="16">IF(BE24="Я",8.25-(WEEKDAY($FT$13+BE17-1,2)=5)*1.25,"")</f>
        <v>8.25</v>
      </c>
      <c r="BF25" s="143"/>
      <c r="BG25" s="143"/>
      <c r="BH25" s="144"/>
      <c r="BI25" s="142">
        <f t="shared" ref="BI25" si="17">IF(BI24="Я",8.25-(WEEKDAY($FT$13+BI17-1,2)=5)*1.25,"")</f>
        <v>8.25</v>
      </c>
      <c r="BJ25" s="143"/>
      <c r="BK25" s="143"/>
      <c r="BL25" s="144"/>
      <c r="BM25" s="142">
        <f t="shared" ref="BM25" si="18">IF(BM24="Я",8.25-(WEEKDAY($FT$13+BM17-1,2)=5)*1.25,"")</f>
        <v>8.25</v>
      </c>
      <c r="BN25" s="143"/>
      <c r="BO25" s="143"/>
      <c r="BP25" s="144"/>
      <c r="BQ25" s="142">
        <f t="shared" ref="BQ25" si="19">IF(BQ24="Я",8.25-(WEEKDAY($FT$13+BQ17-1,2)=5)*1.25,"")</f>
        <v>8.25</v>
      </c>
      <c r="BR25" s="143"/>
      <c r="BS25" s="143"/>
      <c r="BT25" s="144"/>
      <c r="BU25" s="142">
        <f t="shared" ref="BU25" si="20">IF(BU24="Я",8.25-(WEEKDAY($FT$13+BU17-1,2)=5)*1.25,"")</f>
        <v>7</v>
      </c>
      <c r="BV25" s="143"/>
      <c r="BW25" s="143"/>
      <c r="BX25" s="144"/>
      <c r="BY25" s="142" t="str">
        <f t="shared" ref="BY25" si="21">IF(BY24="Я",8.25-(WEEKDAY($FT$13+BY17-1,2)=5)*1.25,"")</f>
        <v/>
      </c>
      <c r="BZ25" s="143"/>
      <c r="CA25" s="143"/>
      <c r="CB25" s="144"/>
      <c r="CC25" s="142" t="str">
        <f t="shared" ref="CC25" si="22">IF(CC24="Я",8.25-(WEEKDAY($FT$13+CC17-1,2)=5)*1.25,"")</f>
        <v/>
      </c>
      <c r="CD25" s="143"/>
      <c r="CE25" s="143"/>
      <c r="CF25" s="144"/>
      <c r="CG25" s="142">
        <f t="shared" ref="CG25" si="23">IF(CG24="Я",8.25-(WEEKDAY($FT$13+CG17-1,2)=5)*1.25,"")</f>
        <v>8.25</v>
      </c>
      <c r="CH25" s="143"/>
      <c r="CI25" s="143"/>
      <c r="CJ25" s="144"/>
      <c r="CK25" s="142">
        <f t="shared" ref="CK25" si="24">IF(CK24="Я",8.25-(WEEKDAY($FT$13+CK17-1,2)=5)*1.25,"")</f>
        <v>8.25</v>
      </c>
      <c r="CL25" s="143"/>
      <c r="CM25" s="143"/>
      <c r="CN25" s="144"/>
      <c r="CO25" s="142">
        <f t="shared" ref="CO25" si="25">IF(CO24="Я",8.25-(WEEKDAY($FT$13+CO17-1,2)=5)*1.25,"")</f>
        <v>8.25</v>
      </c>
      <c r="CP25" s="143"/>
      <c r="CQ25" s="143"/>
      <c r="CR25" s="144"/>
      <c r="CS25" s="142">
        <f t="shared" ref="CS25" si="26">IF(CS24="Я",8.25-(WEEKDAY($FT$13+CS17-1,2)=5)*1.25,"")</f>
        <v>8.25</v>
      </c>
      <c r="CT25" s="143"/>
      <c r="CU25" s="143"/>
      <c r="CV25" s="144"/>
      <c r="CW25" s="142">
        <f t="shared" ref="CW25" si="27">IF(CW24="Я",8.25-(WEEKDAY($FT$13+CW17-1,2)=5)*1.25,"")</f>
        <v>7</v>
      </c>
      <c r="CX25" s="143"/>
      <c r="CY25" s="143"/>
      <c r="CZ25" s="144"/>
      <c r="DA25" s="142" t="str">
        <f t="shared" ref="DA25" si="28">IF(DA24="Я",8.25-(WEEKDAY($FT$13+DA17-1,2)=5)*1.25,"")</f>
        <v/>
      </c>
      <c r="DB25" s="143"/>
      <c r="DC25" s="143"/>
      <c r="DD25" s="144"/>
      <c r="DE25" s="156" t="s">
        <v>117</v>
      </c>
      <c r="DF25" s="157"/>
      <c r="DG25" s="157"/>
      <c r="DH25" s="158"/>
      <c r="DI25" s="87"/>
      <c r="DJ25" s="141">
        <f>SUM(AW25:DD25)</f>
        <v>80</v>
      </c>
      <c r="DK25" s="141"/>
      <c r="DL25" s="141"/>
      <c r="DM25" s="141"/>
      <c r="DN25" s="141"/>
      <c r="DO25" s="141"/>
      <c r="DP25" s="141"/>
      <c r="DQ25" s="141"/>
      <c r="DR25" s="141"/>
      <c r="DS25" s="141"/>
      <c r="DT25" s="153"/>
      <c r="DU25" s="154"/>
      <c r="DV25" s="154"/>
      <c r="DW25" s="154"/>
      <c r="DX25" s="154"/>
      <c r="DY25" s="154"/>
      <c r="DZ25" s="15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62"/>
      <c r="FA25" s="162"/>
      <c r="FB25" s="162"/>
      <c r="FC25" s="162"/>
      <c r="FD25" s="162"/>
      <c r="FE25" s="162"/>
      <c r="FF25" s="162"/>
      <c r="FG25" s="162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26"/>
      <c r="GH25" s="126"/>
      <c r="GI25" s="126"/>
      <c r="GJ25" s="126"/>
      <c r="GK25" s="126"/>
      <c r="GL25" s="126"/>
      <c r="GM25" s="126"/>
      <c r="GN25" s="126"/>
      <c r="GO25" s="163"/>
      <c r="GP25" s="163"/>
      <c r="GQ25" s="163"/>
      <c r="GR25" s="163"/>
      <c r="GS25" s="163"/>
      <c r="GT25" s="163"/>
      <c r="GU25" s="163"/>
      <c r="GV25" s="163"/>
      <c r="GW25" s="163"/>
      <c r="GX25" s="163"/>
      <c r="GY25" s="163"/>
      <c r="GZ25" s="163"/>
      <c r="HA25" s="163"/>
      <c r="HB25" s="163"/>
      <c r="HC25" s="163"/>
      <c r="HD25" s="164"/>
      <c r="HE25" s="164"/>
      <c r="HF25" s="164"/>
      <c r="HG25" s="164"/>
      <c r="HH25" s="164"/>
      <c r="HI25" s="164"/>
      <c r="HJ25" s="164"/>
      <c r="HK25" s="164"/>
      <c r="HL25" s="164"/>
      <c r="HM25" s="164"/>
      <c r="HN25" s="164"/>
      <c r="HO25" s="164"/>
      <c r="HP25" s="164"/>
      <c r="HQ25" s="164"/>
      <c r="HR25" s="164"/>
      <c r="HS25" s="148" t="str">
        <f>IF(SUMPRODUCT(--ISNUMBER(SEARCH("от",AW24:DH27)))&gt;0,"ОТ","")</f>
        <v/>
      </c>
      <c r="HT25" s="148"/>
      <c r="HU25" s="148"/>
      <c r="HV25" s="148"/>
      <c r="HW25" s="148"/>
      <c r="HX25" s="148"/>
      <c r="HY25" s="148"/>
      <c r="HZ25" s="148"/>
      <c r="IA25" s="148"/>
      <c r="IB25" s="148"/>
      <c r="IC25" s="148"/>
      <c r="ID25" s="148"/>
      <c r="IE25" s="148"/>
      <c r="IF25" s="148"/>
      <c r="IG25" s="148"/>
      <c r="IH25" s="145" t="str">
        <f t="shared" si="14"/>
        <v/>
      </c>
      <c r="II25" s="145"/>
      <c r="IJ25" s="145"/>
      <c r="IK25" s="145"/>
      <c r="IL25" s="145"/>
      <c r="IM25" s="145"/>
      <c r="IN25" s="145"/>
      <c r="IO25" s="145"/>
      <c r="IP25" s="145"/>
      <c r="IQ25" s="145"/>
      <c r="IR25" s="145"/>
      <c r="IS25" s="145"/>
      <c r="IT25" s="145"/>
      <c r="IU25" s="145"/>
      <c r="IV25" s="145"/>
      <c r="IW25" s="79"/>
    </row>
    <row r="26" spans="1:257" s="6" customFormat="1" ht="13.5" customHeight="1" thickBot="1">
      <c r="A26" s="133"/>
      <c r="B26" s="133"/>
      <c r="C26" s="133"/>
      <c r="D26" s="133"/>
      <c r="E26" s="133"/>
      <c r="F26" s="133"/>
      <c r="G26" s="133"/>
      <c r="H26" s="133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59"/>
      <c r="AX26" s="160"/>
      <c r="AY26" s="160"/>
      <c r="AZ26" s="161"/>
      <c r="BA26" s="159"/>
      <c r="BB26" s="160"/>
      <c r="BC26" s="160"/>
      <c r="BD26" s="161"/>
      <c r="BE26" s="159"/>
      <c r="BF26" s="160"/>
      <c r="BG26" s="160"/>
      <c r="BH26" s="161"/>
      <c r="BI26" s="159"/>
      <c r="BJ26" s="160"/>
      <c r="BK26" s="160"/>
      <c r="BL26" s="161"/>
      <c r="BM26" s="159"/>
      <c r="BN26" s="160"/>
      <c r="BO26" s="160"/>
      <c r="BP26" s="161"/>
      <c r="BQ26" s="159"/>
      <c r="BR26" s="160"/>
      <c r="BS26" s="160"/>
      <c r="BT26" s="161"/>
      <c r="BU26" s="159"/>
      <c r="BV26" s="160"/>
      <c r="BW26" s="160"/>
      <c r="BX26" s="161"/>
      <c r="BY26" s="159"/>
      <c r="BZ26" s="160"/>
      <c r="CA26" s="160"/>
      <c r="CB26" s="161"/>
      <c r="CC26" s="159"/>
      <c r="CD26" s="160"/>
      <c r="CE26" s="160"/>
      <c r="CF26" s="161"/>
      <c r="CG26" s="159"/>
      <c r="CH26" s="160"/>
      <c r="CI26" s="160"/>
      <c r="CJ26" s="161"/>
      <c r="CK26" s="159"/>
      <c r="CL26" s="160"/>
      <c r="CM26" s="160"/>
      <c r="CN26" s="161"/>
      <c r="CO26" s="159"/>
      <c r="CP26" s="160"/>
      <c r="CQ26" s="160"/>
      <c r="CR26" s="161"/>
      <c r="CS26" s="159"/>
      <c r="CT26" s="160"/>
      <c r="CU26" s="160"/>
      <c r="CV26" s="161"/>
      <c r="CW26" s="159"/>
      <c r="CX26" s="160"/>
      <c r="CY26" s="160"/>
      <c r="CZ26" s="161"/>
      <c r="DA26" s="159"/>
      <c r="DB26" s="160"/>
      <c r="DC26" s="160"/>
      <c r="DD26" s="161"/>
      <c r="DE26" s="159"/>
      <c r="DF26" s="160"/>
      <c r="DG26" s="160"/>
      <c r="DH26" s="161"/>
      <c r="DI26" s="88"/>
      <c r="DJ26" s="149">
        <f>COUNTIF(AW26:DE26,"*Я*")</f>
        <v>0</v>
      </c>
      <c r="DK26" s="149"/>
      <c r="DL26" s="149"/>
      <c r="DM26" s="149"/>
      <c r="DN26" s="149"/>
      <c r="DO26" s="149"/>
      <c r="DP26" s="149"/>
      <c r="DQ26" s="149"/>
      <c r="DR26" s="149"/>
      <c r="DS26" s="149"/>
      <c r="DT26" s="168">
        <f>SUM(DJ25+DJ27)</f>
        <v>80</v>
      </c>
      <c r="DU26" s="169"/>
      <c r="DV26" s="169"/>
      <c r="DW26" s="169"/>
      <c r="DX26" s="169"/>
      <c r="DY26" s="169"/>
      <c r="DZ26" s="170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26"/>
      <c r="FA26" s="126"/>
      <c r="FB26" s="126"/>
      <c r="FC26" s="126"/>
      <c r="FD26" s="126"/>
      <c r="FE26" s="126"/>
      <c r="FF26" s="126"/>
      <c r="FG26" s="126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26"/>
      <c r="GH26" s="126"/>
      <c r="GI26" s="126"/>
      <c r="GJ26" s="126"/>
      <c r="GK26" s="126"/>
      <c r="GL26" s="126"/>
      <c r="GM26" s="126"/>
      <c r="GN26" s="126"/>
      <c r="GO26" s="163"/>
      <c r="GP26" s="163"/>
      <c r="GQ26" s="163"/>
      <c r="GR26" s="163"/>
      <c r="GS26" s="163"/>
      <c r="GT26" s="163"/>
      <c r="GU26" s="163"/>
      <c r="GV26" s="163"/>
      <c r="GW26" s="163"/>
      <c r="GX26" s="163"/>
      <c r="GY26" s="163"/>
      <c r="GZ26" s="163"/>
      <c r="HA26" s="163"/>
      <c r="HB26" s="163"/>
      <c r="HC26" s="163"/>
      <c r="HD26" s="164"/>
      <c r="HE26" s="164"/>
      <c r="HF26" s="164"/>
      <c r="HG26" s="164"/>
      <c r="HH26" s="164"/>
      <c r="HI26" s="164"/>
      <c r="HJ26" s="164"/>
      <c r="HK26" s="164"/>
      <c r="HL26" s="164"/>
      <c r="HM26" s="164"/>
      <c r="HN26" s="164"/>
      <c r="HO26" s="164"/>
      <c r="HP26" s="164"/>
      <c r="HQ26" s="164"/>
      <c r="HR26" s="164"/>
      <c r="HS26" s="148" t="str">
        <f>IF(SUMPRODUCT(--ISNUMBER(SEARCH("б",AW24:DH27)))&gt;0,"Б","")</f>
        <v/>
      </c>
      <c r="HT26" s="148"/>
      <c r="HU26" s="148"/>
      <c r="HV26" s="148"/>
      <c r="HW26" s="148"/>
      <c r="HX26" s="148"/>
      <c r="HY26" s="148"/>
      <c r="HZ26" s="148"/>
      <c r="IA26" s="148"/>
      <c r="IB26" s="148"/>
      <c r="IC26" s="148"/>
      <c r="ID26" s="148"/>
      <c r="IE26" s="148"/>
      <c r="IF26" s="148"/>
      <c r="IG26" s="148"/>
      <c r="IH26" s="145" t="str">
        <f>IF(HS26="","",COUNTIF(AW24:DH27,HS26))</f>
        <v/>
      </c>
      <c r="II26" s="145"/>
      <c r="IJ26" s="145"/>
      <c r="IK26" s="145"/>
      <c r="IL26" s="145"/>
      <c r="IM26" s="145"/>
      <c r="IN26" s="145"/>
      <c r="IO26" s="145"/>
      <c r="IP26" s="145"/>
      <c r="IQ26" s="145"/>
      <c r="IR26" s="145"/>
      <c r="IS26" s="145"/>
      <c r="IT26" s="145"/>
      <c r="IU26" s="145"/>
      <c r="IV26" s="145"/>
      <c r="IW26" s="79"/>
    </row>
    <row r="27" spans="1:257" s="6" customFormat="1" ht="13.5" customHeight="1" thickBot="1">
      <c r="A27" s="133"/>
      <c r="B27" s="133"/>
      <c r="C27" s="133"/>
      <c r="D27" s="133"/>
      <c r="E27" s="133"/>
      <c r="F27" s="133"/>
      <c r="G27" s="133"/>
      <c r="H27" s="133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9"/>
      <c r="AK27" s="139"/>
      <c r="AL27" s="13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65" t="str">
        <f>IF(AW26="Я",8.25,"")</f>
        <v/>
      </c>
      <c r="AX27" s="166"/>
      <c r="AY27" s="166"/>
      <c r="AZ27" s="167"/>
      <c r="BA27" s="165" t="str">
        <f t="shared" ref="BA27" si="29">IF(BA26="Я",8.25,"")</f>
        <v/>
      </c>
      <c r="BB27" s="166"/>
      <c r="BC27" s="166"/>
      <c r="BD27" s="167"/>
      <c r="BE27" s="165" t="str">
        <f t="shared" ref="BE27" si="30">IF(BE26="Я",8.25,"")</f>
        <v/>
      </c>
      <c r="BF27" s="166"/>
      <c r="BG27" s="166"/>
      <c r="BH27" s="167"/>
      <c r="BI27" s="165" t="str">
        <f t="shared" ref="BI27" si="31">IF(BI26="Я",8.25,"")</f>
        <v/>
      </c>
      <c r="BJ27" s="166"/>
      <c r="BK27" s="166"/>
      <c r="BL27" s="167"/>
      <c r="BM27" s="165" t="str">
        <f t="shared" ref="BM27" si="32">IF(BM26="Я",8.25,"")</f>
        <v/>
      </c>
      <c r="BN27" s="166"/>
      <c r="BO27" s="166"/>
      <c r="BP27" s="167"/>
      <c r="BQ27" s="165" t="str">
        <f t="shared" ref="BQ27" si="33">IF(BQ26="Я",8.25,"")</f>
        <v/>
      </c>
      <c r="BR27" s="166"/>
      <c r="BS27" s="166"/>
      <c r="BT27" s="167"/>
      <c r="BU27" s="165" t="str">
        <f t="shared" ref="BU27" si="34">IF(BU26="Я",8.25,"")</f>
        <v/>
      </c>
      <c r="BV27" s="166"/>
      <c r="BW27" s="166"/>
      <c r="BX27" s="167"/>
      <c r="BY27" s="165" t="str">
        <f t="shared" ref="BY27" si="35">IF(BY26="Я",8.25,"")</f>
        <v/>
      </c>
      <c r="BZ27" s="166"/>
      <c r="CA27" s="166"/>
      <c r="CB27" s="167"/>
      <c r="CC27" s="165" t="str">
        <f t="shared" ref="CC27" si="36">IF(CC26="Я",8.25,"")</f>
        <v/>
      </c>
      <c r="CD27" s="166"/>
      <c r="CE27" s="166"/>
      <c r="CF27" s="167"/>
      <c r="CG27" s="165" t="str">
        <f t="shared" ref="CG27" si="37">IF(CG26="Я",8.25,"")</f>
        <v/>
      </c>
      <c r="CH27" s="166"/>
      <c r="CI27" s="166"/>
      <c r="CJ27" s="167"/>
      <c r="CK27" s="165" t="str">
        <f t="shared" ref="CK27" si="38">IF(CK26="Я",8.25,"")</f>
        <v/>
      </c>
      <c r="CL27" s="166"/>
      <c r="CM27" s="166"/>
      <c r="CN27" s="167"/>
      <c r="CO27" s="165" t="str">
        <f t="shared" ref="CO27" si="39">IF(CO26="Я",8.25,"")</f>
        <v/>
      </c>
      <c r="CP27" s="166"/>
      <c r="CQ27" s="166"/>
      <c r="CR27" s="167"/>
      <c r="CS27" s="165" t="str">
        <f t="shared" ref="CS27" si="40">IF(CS26="Я",8.25,"")</f>
        <v/>
      </c>
      <c r="CT27" s="166"/>
      <c r="CU27" s="166"/>
      <c r="CV27" s="167"/>
      <c r="CW27" s="165" t="str">
        <f t="shared" ref="CW27" si="41">IF(CW26="Я",8.25,"")</f>
        <v/>
      </c>
      <c r="CX27" s="166"/>
      <c r="CY27" s="166"/>
      <c r="CZ27" s="167"/>
      <c r="DA27" s="165" t="str">
        <f t="shared" ref="DA27" si="42">IF(DA26="Я",8.25,"")</f>
        <v/>
      </c>
      <c r="DB27" s="166"/>
      <c r="DC27" s="166"/>
      <c r="DD27" s="167"/>
      <c r="DE27" s="165" t="str">
        <f t="shared" ref="DE27" si="43">IF(DE26="Я",8.25,"")</f>
        <v/>
      </c>
      <c r="DF27" s="166"/>
      <c r="DG27" s="166"/>
      <c r="DH27" s="167"/>
      <c r="DI27" s="87"/>
      <c r="DJ27" s="141">
        <f>SUM(AW27:DH27)</f>
        <v>0</v>
      </c>
      <c r="DK27" s="141"/>
      <c r="DL27" s="141"/>
      <c r="DM27" s="141"/>
      <c r="DN27" s="141"/>
      <c r="DO27" s="141"/>
      <c r="DP27" s="141"/>
      <c r="DQ27" s="141"/>
      <c r="DR27" s="141"/>
      <c r="DS27" s="141"/>
      <c r="DT27" s="171"/>
      <c r="DU27" s="172"/>
      <c r="DV27" s="172"/>
      <c r="DW27" s="172"/>
      <c r="DX27" s="172"/>
      <c r="DY27" s="172"/>
      <c r="DZ27" s="173"/>
      <c r="EA27" s="196"/>
      <c r="EB27" s="196"/>
      <c r="EC27" s="196"/>
      <c r="ED27" s="196"/>
      <c r="EE27" s="196"/>
      <c r="EF27" s="196"/>
      <c r="EG27" s="196"/>
      <c r="EH27" s="196"/>
      <c r="EI27" s="196"/>
      <c r="EJ27" s="196"/>
      <c r="EK27" s="196"/>
      <c r="EL27" s="196"/>
      <c r="EM27" s="196"/>
      <c r="EN27" s="196"/>
      <c r="EO27" s="196"/>
      <c r="EP27" s="196"/>
      <c r="EQ27" s="196"/>
      <c r="ER27" s="196"/>
      <c r="ES27" s="196"/>
      <c r="ET27" s="196"/>
      <c r="EU27" s="196"/>
      <c r="EV27" s="196"/>
      <c r="EW27" s="196"/>
      <c r="EX27" s="196"/>
      <c r="EY27" s="196"/>
      <c r="EZ27" s="197"/>
      <c r="FA27" s="197"/>
      <c r="FB27" s="197"/>
      <c r="FC27" s="197"/>
      <c r="FD27" s="197"/>
      <c r="FE27" s="197"/>
      <c r="FF27" s="197"/>
      <c r="FG27" s="197"/>
      <c r="FH27" s="196"/>
      <c r="FI27" s="196"/>
      <c r="FJ27" s="196"/>
      <c r="FK27" s="196"/>
      <c r="FL27" s="196"/>
      <c r="FM27" s="196"/>
      <c r="FN27" s="196"/>
      <c r="FO27" s="196"/>
      <c r="FP27" s="196"/>
      <c r="FQ27" s="196"/>
      <c r="FR27" s="196"/>
      <c r="FS27" s="196"/>
      <c r="FT27" s="196"/>
      <c r="FU27" s="196"/>
      <c r="FV27" s="196"/>
      <c r="FW27" s="196"/>
      <c r="FX27" s="196"/>
      <c r="FY27" s="196"/>
      <c r="FZ27" s="196"/>
      <c r="GA27" s="196"/>
      <c r="GB27" s="196"/>
      <c r="GC27" s="196"/>
      <c r="GD27" s="196"/>
      <c r="GE27" s="196"/>
      <c r="GF27" s="196"/>
      <c r="GG27" s="197"/>
      <c r="GH27" s="197"/>
      <c r="GI27" s="197"/>
      <c r="GJ27" s="197"/>
      <c r="GK27" s="197"/>
      <c r="GL27" s="197"/>
      <c r="GM27" s="197"/>
      <c r="GN27" s="197"/>
      <c r="GO27" s="198"/>
      <c r="GP27" s="198"/>
      <c r="GQ27" s="198"/>
      <c r="GR27" s="198"/>
      <c r="GS27" s="198"/>
      <c r="GT27" s="198"/>
      <c r="GU27" s="198"/>
      <c r="GV27" s="198"/>
      <c r="GW27" s="198"/>
      <c r="GX27" s="198"/>
      <c r="GY27" s="198"/>
      <c r="GZ27" s="198"/>
      <c r="HA27" s="198"/>
      <c r="HB27" s="198"/>
      <c r="HC27" s="198"/>
      <c r="HD27" s="174"/>
      <c r="HE27" s="174"/>
      <c r="HF27" s="174"/>
      <c r="HG27" s="174"/>
      <c r="HH27" s="174"/>
      <c r="HI27" s="174"/>
      <c r="HJ27" s="174"/>
      <c r="HK27" s="174"/>
      <c r="HL27" s="174"/>
      <c r="HM27" s="174"/>
      <c r="HN27" s="174"/>
      <c r="HO27" s="174"/>
      <c r="HP27" s="174"/>
      <c r="HQ27" s="174"/>
      <c r="HR27" s="174"/>
      <c r="HS27" s="175"/>
      <c r="HT27" s="175"/>
      <c r="HU27" s="175"/>
      <c r="HV27" s="175"/>
      <c r="HW27" s="175"/>
      <c r="HX27" s="175"/>
      <c r="HY27" s="175"/>
      <c r="HZ27" s="175"/>
      <c r="IA27" s="175"/>
      <c r="IB27" s="175"/>
      <c r="IC27" s="175"/>
      <c r="ID27" s="175"/>
      <c r="IE27" s="175"/>
      <c r="IF27" s="175"/>
      <c r="IG27" s="175"/>
      <c r="IH27" s="176" t="str">
        <f t="shared" si="14"/>
        <v/>
      </c>
      <c r="II27" s="176"/>
      <c r="IJ27" s="176"/>
      <c r="IK27" s="176"/>
      <c r="IL27" s="176"/>
      <c r="IM27" s="176"/>
      <c r="IN27" s="176"/>
      <c r="IO27" s="176"/>
      <c r="IP27" s="176"/>
      <c r="IQ27" s="176"/>
      <c r="IR27" s="176"/>
      <c r="IS27" s="176"/>
      <c r="IT27" s="176"/>
      <c r="IU27" s="176"/>
      <c r="IV27" s="176"/>
      <c r="IW27" s="79"/>
    </row>
    <row r="28" spans="1:257" s="6" customFormat="1" ht="13.5" customHeight="1" thickBot="1">
      <c r="A28" s="133" t="s">
        <v>52</v>
      </c>
      <c r="B28" s="133"/>
      <c r="C28" s="133"/>
      <c r="D28" s="133"/>
      <c r="E28" s="133"/>
      <c r="F28" s="133"/>
      <c r="G28" s="133"/>
      <c r="H28" s="133"/>
      <c r="I28" s="177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9"/>
      <c r="AJ28" s="186" t="s">
        <v>49</v>
      </c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8"/>
      <c r="AW28" s="195"/>
      <c r="AX28" s="195"/>
      <c r="AY28" s="195"/>
      <c r="AZ28" s="195"/>
      <c r="BA28" s="195"/>
      <c r="BB28" s="195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 t="s">
        <v>120</v>
      </c>
      <c r="BN28" s="195"/>
      <c r="BO28" s="195"/>
      <c r="BP28" s="195"/>
      <c r="BQ28" s="195" t="s">
        <v>119</v>
      </c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9"/>
      <c r="CL28" s="200"/>
      <c r="CM28" s="200"/>
      <c r="CN28" s="201"/>
      <c r="CO28" s="195"/>
      <c r="CP28" s="195"/>
      <c r="CQ28" s="195"/>
      <c r="CR28" s="195"/>
      <c r="CS28" s="195"/>
      <c r="CT28" s="195"/>
      <c r="CU28" s="195"/>
      <c r="CV28" s="195"/>
      <c r="CW28" s="195"/>
      <c r="CX28" s="195"/>
      <c r="CY28" s="195"/>
      <c r="CZ28" s="195"/>
      <c r="DA28" s="195"/>
      <c r="DB28" s="195"/>
      <c r="DC28" s="195"/>
      <c r="DD28" s="195"/>
      <c r="DE28" s="195" t="s">
        <v>23</v>
      </c>
      <c r="DF28" s="195"/>
      <c r="DG28" s="195"/>
      <c r="DH28" s="195"/>
      <c r="DI28" s="86"/>
      <c r="DJ28" s="149">
        <f>COUNTIF(AW28:DE28,"*Я*")</f>
        <v>1</v>
      </c>
      <c r="DK28" s="149"/>
      <c r="DL28" s="149"/>
      <c r="DM28" s="149"/>
      <c r="DN28" s="149"/>
      <c r="DO28" s="149"/>
      <c r="DP28" s="149"/>
      <c r="DQ28" s="149"/>
      <c r="DR28" s="149"/>
      <c r="DS28" s="149"/>
      <c r="DT28" s="150">
        <f>SUM(DJ28+DJ30)</f>
        <v>1</v>
      </c>
      <c r="DU28" s="151"/>
      <c r="DV28" s="151"/>
      <c r="DW28" s="151"/>
      <c r="DX28" s="151"/>
      <c r="DY28" s="151"/>
      <c r="DZ28" s="152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26"/>
      <c r="FA28" s="126"/>
      <c r="FB28" s="126"/>
      <c r="FC28" s="126"/>
      <c r="FD28" s="126"/>
      <c r="FE28" s="126"/>
      <c r="FF28" s="126"/>
      <c r="FG28" s="126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26"/>
      <c r="GH28" s="126"/>
      <c r="GI28" s="126"/>
      <c r="GJ28" s="126"/>
      <c r="GK28" s="126"/>
      <c r="GL28" s="126"/>
      <c r="GM28" s="126"/>
      <c r="GN28" s="12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7"/>
      <c r="HE28" s="147"/>
      <c r="HF28" s="147"/>
      <c r="HG28" s="147"/>
      <c r="HH28" s="147"/>
      <c r="HI28" s="147"/>
      <c r="HJ28" s="147"/>
      <c r="HK28" s="147"/>
      <c r="HL28" s="147"/>
      <c r="HM28" s="147"/>
      <c r="HN28" s="147"/>
      <c r="HO28" s="147"/>
      <c r="HP28" s="147"/>
      <c r="HQ28" s="147"/>
      <c r="HR28" s="147"/>
      <c r="HS28" s="148" t="str">
        <f>IF(SUMPRODUCT(--ISNUMBER(SEARCH("в",AW28:DH31)))&gt;0,"В","")</f>
        <v/>
      </c>
      <c r="HT28" s="148"/>
      <c r="HU28" s="148"/>
      <c r="HV28" s="148"/>
      <c r="HW28" s="148"/>
      <c r="HX28" s="148"/>
      <c r="HY28" s="148"/>
      <c r="HZ28" s="148"/>
      <c r="IA28" s="148"/>
      <c r="IB28" s="148"/>
      <c r="IC28" s="148"/>
      <c r="ID28" s="148"/>
      <c r="IE28" s="148"/>
      <c r="IF28" s="148"/>
      <c r="IG28" s="148"/>
      <c r="IH28" s="145" t="str">
        <f t="shared" si="14"/>
        <v/>
      </c>
      <c r="II28" s="145"/>
      <c r="IJ28" s="145"/>
      <c r="IK28" s="145"/>
      <c r="IL28" s="145"/>
      <c r="IM28" s="145"/>
      <c r="IN28" s="145"/>
      <c r="IO28" s="145"/>
      <c r="IP28" s="145"/>
      <c r="IQ28" s="145"/>
      <c r="IR28" s="145"/>
      <c r="IS28" s="145"/>
      <c r="IT28" s="145"/>
      <c r="IU28" s="145"/>
      <c r="IV28" s="145"/>
      <c r="IW28" s="79"/>
    </row>
    <row r="29" spans="1:257" s="6" customFormat="1" ht="13.5" customHeight="1" thickBot="1">
      <c r="A29" s="133"/>
      <c r="B29" s="133"/>
      <c r="C29" s="133"/>
      <c r="D29" s="133"/>
      <c r="E29" s="133"/>
      <c r="F29" s="133"/>
      <c r="G29" s="133"/>
      <c r="H29" s="133"/>
      <c r="I29" s="180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2"/>
      <c r="AJ29" s="189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1"/>
      <c r="AW29" s="156" t="str">
        <f>IF(AW28="Я",8.25,"")</f>
        <v/>
      </c>
      <c r="AX29" s="157"/>
      <c r="AY29" s="157"/>
      <c r="AZ29" s="158"/>
      <c r="BA29" s="156" t="str">
        <f t="shared" ref="BA29" si="44">IF(BA28="Я",8.25,"")</f>
        <v/>
      </c>
      <c r="BB29" s="157"/>
      <c r="BC29" s="157"/>
      <c r="BD29" s="158"/>
      <c r="BE29" s="156" t="str">
        <f t="shared" ref="BE29" si="45">IF(BE28="Я",8.25,"")</f>
        <v/>
      </c>
      <c r="BF29" s="157"/>
      <c r="BG29" s="157"/>
      <c r="BH29" s="158"/>
      <c r="BI29" s="156" t="str">
        <f t="shared" ref="BI29" si="46">IF(BI28="Я",8.25,"")</f>
        <v/>
      </c>
      <c r="BJ29" s="157"/>
      <c r="BK29" s="157"/>
      <c r="BL29" s="158"/>
      <c r="BM29" s="156">
        <f t="shared" ref="BM29" si="47">IF(BM28="Я",8.25,"")</f>
        <v>8.25</v>
      </c>
      <c r="BN29" s="157"/>
      <c r="BO29" s="157"/>
      <c r="BP29" s="158"/>
      <c r="BQ29" s="156" t="str">
        <f t="shared" ref="BQ29" si="48">IF(BQ28="Я",8.25,"")</f>
        <v/>
      </c>
      <c r="BR29" s="157"/>
      <c r="BS29" s="157"/>
      <c r="BT29" s="158"/>
      <c r="BU29" s="156" t="str">
        <f t="shared" ref="BU29" si="49">IF(BU28="Я",8.25,"")</f>
        <v/>
      </c>
      <c r="BV29" s="157"/>
      <c r="BW29" s="157"/>
      <c r="BX29" s="158"/>
      <c r="BY29" s="156" t="str">
        <f t="shared" ref="BY29" si="50">IF(BY28="Я",8.25,"")</f>
        <v/>
      </c>
      <c r="BZ29" s="157"/>
      <c r="CA29" s="157"/>
      <c r="CB29" s="158"/>
      <c r="CC29" s="156" t="str">
        <f t="shared" ref="CC29" si="51">IF(CC28="Я",8.25,"")</f>
        <v/>
      </c>
      <c r="CD29" s="157"/>
      <c r="CE29" s="157"/>
      <c r="CF29" s="158"/>
      <c r="CG29" s="156" t="str">
        <f t="shared" ref="CG29" si="52">IF(CG28="Я",8.25,"")</f>
        <v/>
      </c>
      <c r="CH29" s="157"/>
      <c r="CI29" s="157"/>
      <c r="CJ29" s="158"/>
      <c r="CK29" s="156" t="str">
        <f t="shared" ref="CK29" si="53">IF(CK28="Я",8.25,"")</f>
        <v/>
      </c>
      <c r="CL29" s="157"/>
      <c r="CM29" s="157"/>
      <c r="CN29" s="158"/>
      <c r="CO29" s="156" t="str">
        <f t="shared" ref="CO29" si="54">IF(CO28="Я",8.25,"")</f>
        <v/>
      </c>
      <c r="CP29" s="157"/>
      <c r="CQ29" s="157"/>
      <c r="CR29" s="158"/>
      <c r="CS29" s="156" t="str">
        <f t="shared" ref="CS29" si="55">IF(CS28="Я",8.25,"")</f>
        <v/>
      </c>
      <c r="CT29" s="157"/>
      <c r="CU29" s="157"/>
      <c r="CV29" s="158"/>
      <c r="CW29" s="156" t="str">
        <f t="shared" ref="CW29" si="56">IF(CW28="Я",8.25,"")</f>
        <v/>
      </c>
      <c r="CX29" s="157"/>
      <c r="CY29" s="157"/>
      <c r="CZ29" s="158"/>
      <c r="DA29" s="156" t="str">
        <f t="shared" ref="DA29" si="57">IF(DA28="Я",8.25,"")</f>
        <v/>
      </c>
      <c r="DB29" s="157"/>
      <c r="DC29" s="157"/>
      <c r="DD29" s="158"/>
      <c r="DE29" s="156" t="s">
        <v>117</v>
      </c>
      <c r="DF29" s="157"/>
      <c r="DG29" s="157"/>
      <c r="DH29" s="158"/>
      <c r="DI29" s="87"/>
      <c r="DJ29" s="141">
        <f>SUM(AW29:DH29)</f>
        <v>8.25</v>
      </c>
      <c r="DK29" s="141"/>
      <c r="DL29" s="141"/>
      <c r="DM29" s="141"/>
      <c r="DN29" s="141"/>
      <c r="DO29" s="141"/>
      <c r="DP29" s="141"/>
      <c r="DQ29" s="141"/>
      <c r="DR29" s="141"/>
      <c r="DS29" s="141"/>
      <c r="DT29" s="153"/>
      <c r="DU29" s="154"/>
      <c r="DV29" s="154"/>
      <c r="DW29" s="154"/>
      <c r="DX29" s="154"/>
      <c r="DY29" s="154"/>
      <c r="DZ29" s="15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26"/>
      <c r="FA29" s="126"/>
      <c r="FB29" s="126"/>
      <c r="FC29" s="126"/>
      <c r="FD29" s="126"/>
      <c r="FE29" s="126"/>
      <c r="FF29" s="126"/>
      <c r="FG29" s="126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  <c r="FU29" s="105"/>
      <c r="FV29" s="105"/>
      <c r="FW29" s="105"/>
      <c r="FX29" s="105"/>
      <c r="FY29" s="105"/>
      <c r="FZ29" s="105"/>
      <c r="GA29" s="105"/>
      <c r="GB29" s="105"/>
      <c r="GC29" s="105"/>
      <c r="GD29" s="105"/>
      <c r="GE29" s="105"/>
      <c r="GF29" s="105"/>
      <c r="GG29" s="126"/>
      <c r="GH29" s="126"/>
      <c r="GI29" s="126"/>
      <c r="GJ29" s="126"/>
      <c r="GK29" s="126"/>
      <c r="GL29" s="126"/>
      <c r="GM29" s="126"/>
      <c r="GN29" s="126"/>
      <c r="GO29" s="163"/>
      <c r="GP29" s="163"/>
      <c r="GQ29" s="163"/>
      <c r="GR29" s="163"/>
      <c r="GS29" s="163"/>
      <c r="GT29" s="163"/>
      <c r="GU29" s="163"/>
      <c r="GV29" s="163"/>
      <c r="GW29" s="163"/>
      <c r="GX29" s="163"/>
      <c r="GY29" s="163"/>
      <c r="GZ29" s="163"/>
      <c r="HA29" s="163"/>
      <c r="HB29" s="163"/>
      <c r="HC29" s="163"/>
      <c r="HD29" s="164"/>
      <c r="HE29" s="164"/>
      <c r="HF29" s="164"/>
      <c r="HG29" s="164"/>
      <c r="HH29" s="164"/>
      <c r="HI29" s="164"/>
      <c r="HJ29" s="164"/>
      <c r="HK29" s="164"/>
      <c r="HL29" s="164"/>
      <c r="HM29" s="164"/>
      <c r="HN29" s="164"/>
      <c r="HO29" s="164"/>
      <c r="HP29" s="164"/>
      <c r="HQ29" s="164"/>
      <c r="HR29" s="164"/>
      <c r="HS29" s="148" t="str">
        <f>IF(SUMPRODUCT(--ISNUMBER(SEARCH("от",AW28:DH31)))&gt;0,"ОТ","")</f>
        <v/>
      </c>
      <c r="HT29" s="148"/>
      <c r="HU29" s="148"/>
      <c r="HV29" s="148"/>
      <c r="HW29" s="148"/>
      <c r="HX29" s="148"/>
      <c r="HY29" s="148"/>
      <c r="HZ29" s="148"/>
      <c r="IA29" s="148"/>
      <c r="IB29" s="148"/>
      <c r="IC29" s="148"/>
      <c r="ID29" s="148"/>
      <c r="IE29" s="148"/>
      <c r="IF29" s="148"/>
      <c r="IG29" s="148"/>
      <c r="IH29" s="145" t="str">
        <f t="shared" si="14"/>
        <v/>
      </c>
      <c r="II29" s="145"/>
      <c r="IJ29" s="145"/>
      <c r="IK29" s="145"/>
      <c r="IL29" s="145"/>
      <c r="IM29" s="145"/>
      <c r="IN29" s="145"/>
      <c r="IO29" s="145"/>
      <c r="IP29" s="145"/>
      <c r="IQ29" s="145"/>
      <c r="IR29" s="145"/>
      <c r="IS29" s="145"/>
      <c r="IT29" s="145"/>
      <c r="IU29" s="145"/>
      <c r="IV29" s="145"/>
      <c r="IW29" s="79"/>
    </row>
    <row r="30" spans="1:257" s="6" customFormat="1" ht="13.5" customHeight="1" thickBot="1">
      <c r="A30" s="133"/>
      <c r="B30" s="133"/>
      <c r="C30" s="133"/>
      <c r="D30" s="133"/>
      <c r="E30" s="133"/>
      <c r="F30" s="133"/>
      <c r="G30" s="133"/>
      <c r="H30" s="133"/>
      <c r="I30" s="180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2"/>
      <c r="AJ30" s="189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1"/>
      <c r="AW30" s="137"/>
      <c r="AX30" s="137"/>
      <c r="AY30" s="137"/>
      <c r="AZ30" s="137"/>
      <c r="BA30" s="137"/>
      <c r="BB30" s="137"/>
      <c r="BC30" s="137"/>
      <c r="BD30" s="137"/>
      <c r="BE30" s="137"/>
      <c r="BF30" s="137"/>
      <c r="BG30" s="137"/>
      <c r="BH30" s="137"/>
      <c r="BI30" s="137"/>
      <c r="BJ30" s="137"/>
      <c r="BK30" s="137"/>
      <c r="BL30" s="137"/>
      <c r="BM30" s="137"/>
      <c r="BN30" s="137"/>
      <c r="BO30" s="137"/>
      <c r="BP30" s="137"/>
      <c r="BQ30" s="137" t="s">
        <v>119</v>
      </c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  <c r="CV30" s="137"/>
      <c r="CW30" s="202"/>
      <c r="CX30" s="202"/>
      <c r="CY30" s="202"/>
      <c r="CZ30" s="202"/>
      <c r="DA30" s="202"/>
      <c r="DB30" s="202"/>
      <c r="DC30" s="202"/>
      <c r="DD30" s="202"/>
      <c r="DE30" s="202"/>
      <c r="DF30" s="202"/>
      <c r="DG30" s="202"/>
      <c r="DH30" s="202"/>
      <c r="DI30" s="88"/>
      <c r="DJ30" s="149">
        <f>COUNTIF(AW30:DE30,"*Я*")</f>
        <v>0</v>
      </c>
      <c r="DK30" s="149"/>
      <c r="DL30" s="149"/>
      <c r="DM30" s="149"/>
      <c r="DN30" s="149"/>
      <c r="DO30" s="149"/>
      <c r="DP30" s="149"/>
      <c r="DQ30" s="149"/>
      <c r="DR30" s="149"/>
      <c r="DS30" s="149"/>
      <c r="DT30" s="168">
        <f>SUM(DJ29+DJ31)</f>
        <v>8.25</v>
      </c>
      <c r="DU30" s="169"/>
      <c r="DV30" s="169"/>
      <c r="DW30" s="169"/>
      <c r="DX30" s="169"/>
      <c r="DY30" s="169"/>
      <c r="DZ30" s="170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26"/>
      <c r="FA30" s="126"/>
      <c r="FB30" s="126"/>
      <c r="FC30" s="126"/>
      <c r="FD30" s="126"/>
      <c r="FE30" s="126"/>
      <c r="FF30" s="126"/>
      <c r="FG30" s="126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  <c r="FU30" s="105"/>
      <c r="FV30" s="105"/>
      <c r="FW30" s="105"/>
      <c r="FX30" s="105"/>
      <c r="FY30" s="105"/>
      <c r="FZ30" s="105"/>
      <c r="GA30" s="105"/>
      <c r="GB30" s="105"/>
      <c r="GC30" s="105"/>
      <c r="GD30" s="105"/>
      <c r="GE30" s="105"/>
      <c r="GF30" s="105"/>
      <c r="GG30" s="126"/>
      <c r="GH30" s="126"/>
      <c r="GI30" s="126"/>
      <c r="GJ30" s="126"/>
      <c r="GK30" s="126"/>
      <c r="GL30" s="126"/>
      <c r="GM30" s="126"/>
      <c r="GN30" s="126"/>
      <c r="GO30" s="163"/>
      <c r="GP30" s="163"/>
      <c r="GQ30" s="163"/>
      <c r="GR30" s="163"/>
      <c r="GS30" s="163"/>
      <c r="GT30" s="163"/>
      <c r="GU30" s="163"/>
      <c r="GV30" s="163"/>
      <c r="GW30" s="163"/>
      <c r="GX30" s="163"/>
      <c r="GY30" s="163"/>
      <c r="GZ30" s="163"/>
      <c r="HA30" s="163"/>
      <c r="HB30" s="163"/>
      <c r="HC30" s="163"/>
      <c r="HD30" s="164"/>
      <c r="HE30" s="164"/>
      <c r="HF30" s="164"/>
      <c r="HG30" s="164"/>
      <c r="HH30" s="164"/>
      <c r="HI30" s="164"/>
      <c r="HJ30" s="164"/>
      <c r="HK30" s="164"/>
      <c r="HL30" s="164"/>
      <c r="HM30" s="164"/>
      <c r="HN30" s="164"/>
      <c r="HO30" s="164"/>
      <c r="HP30" s="164"/>
      <c r="HQ30" s="164"/>
      <c r="HR30" s="164"/>
      <c r="HS30" s="148" t="str">
        <f>IF(SUMPRODUCT(--ISNUMBER(SEARCH("б",AW28:DH31)))&gt;0,"Б","")</f>
        <v>Б</v>
      </c>
      <c r="HT30" s="148"/>
      <c r="HU30" s="148"/>
      <c r="HV30" s="148"/>
      <c r="HW30" s="148"/>
      <c r="HX30" s="148"/>
      <c r="HY30" s="148"/>
      <c r="HZ30" s="148"/>
      <c r="IA30" s="148"/>
      <c r="IB30" s="148"/>
      <c r="IC30" s="148"/>
      <c r="ID30" s="148"/>
      <c r="IE30" s="148"/>
      <c r="IF30" s="148"/>
      <c r="IG30" s="148"/>
      <c r="IH30" s="145">
        <f>IF(HS30="","",COUNTIF(AW28:DH31,HS30))</f>
        <v>2</v>
      </c>
      <c r="II30" s="145"/>
      <c r="IJ30" s="145"/>
      <c r="IK30" s="145"/>
      <c r="IL30" s="145"/>
      <c r="IM30" s="145"/>
      <c r="IN30" s="145"/>
      <c r="IO30" s="145"/>
      <c r="IP30" s="145"/>
      <c r="IQ30" s="145"/>
      <c r="IR30" s="145"/>
      <c r="IS30" s="145"/>
      <c r="IT30" s="145"/>
      <c r="IU30" s="145"/>
      <c r="IV30" s="145"/>
      <c r="IW30" s="79"/>
    </row>
    <row r="31" spans="1:257" s="6" customFormat="1" ht="13.5" customHeight="1" thickBot="1">
      <c r="A31" s="133"/>
      <c r="B31" s="133"/>
      <c r="C31" s="133"/>
      <c r="D31" s="133"/>
      <c r="E31" s="133"/>
      <c r="F31" s="133"/>
      <c r="G31" s="133"/>
      <c r="H31" s="133"/>
      <c r="I31" s="183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5"/>
      <c r="AJ31" s="192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4"/>
      <c r="AW31" s="165" t="str">
        <f>IF(AW30="Я",8.25,"")</f>
        <v/>
      </c>
      <c r="AX31" s="166"/>
      <c r="AY31" s="166"/>
      <c r="AZ31" s="167"/>
      <c r="BA31" s="165" t="str">
        <f t="shared" ref="BA31" si="58">IF(BA30="Я",8.25,"")</f>
        <v/>
      </c>
      <c r="BB31" s="166"/>
      <c r="BC31" s="166"/>
      <c r="BD31" s="167"/>
      <c r="BE31" s="165" t="str">
        <f t="shared" ref="BE31" si="59">IF(BE30="Я",8.25,"")</f>
        <v/>
      </c>
      <c r="BF31" s="166"/>
      <c r="BG31" s="166"/>
      <c r="BH31" s="167"/>
      <c r="BI31" s="165" t="str">
        <f t="shared" ref="BI31" si="60">IF(BI30="Я",8.25,"")</f>
        <v/>
      </c>
      <c r="BJ31" s="166"/>
      <c r="BK31" s="166"/>
      <c r="BL31" s="167"/>
      <c r="BM31" s="165" t="str">
        <f t="shared" ref="BM31" si="61">IF(BM30="Я",8.25,"")</f>
        <v/>
      </c>
      <c r="BN31" s="166"/>
      <c r="BO31" s="166"/>
      <c r="BP31" s="167"/>
      <c r="BQ31" s="165" t="str">
        <f t="shared" ref="BQ31" si="62">IF(BQ30="Я",8.25,"")</f>
        <v/>
      </c>
      <c r="BR31" s="166"/>
      <c r="BS31" s="166"/>
      <c r="BT31" s="167"/>
      <c r="BU31" s="165" t="str">
        <f t="shared" ref="BU31" si="63">IF(BU30="Я",8.25,"")</f>
        <v/>
      </c>
      <c r="BV31" s="166"/>
      <c r="BW31" s="166"/>
      <c r="BX31" s="167"/>
      <c r="BY31" s="165" t="str">
        <f t="shared" ref="BY31" si="64">IF(BY30="Я",8.25,"")</f>
        <v/>
      </c>
      <c r="BZ31" s="166"/>
      <c r="CA31" s="166"/>
      <c r="CB31" s="167"/>
      <c r="CC31" s="165" t="str">
        <f t="shared" ref="CC31" si="65">IF(CC30="Я",8.25,"")</f>
        <v/>
      </c>
      <c r="CD31" s="166"/>
      <c r="CE31" s="166"/>
      <c r="CF31" s="167"/>
      <c r="CG31" s="165" t="str">
        <f t="shared" ref="CG31" si="66">IF(CG30="Я",8.25,"")</f>
        <v/>
      </c>
      <c r="CH31" s="166"/>
      <c r="CI31" s="166"/>
      <c r="CJ31" s="167"/>
      <c r="CK31" s="165" t="str">
        <f t="shared" ref="CK31" si="67">IF(CK30="Я",8.25,"")</f>
        <v/>
      </c>
      <c r="CL31" s="166"/>
      <c r="CM31" s="166"/>
      <c r="CN31" s="167"/>
      <c r="CO31" s="165" t="str">
        <f t="shared" ref="CO31" si="68">IF(CO30="Я",8.25,"")</f>
        <v/>
      </c>
      <c r="CP31" s="166"/>
      <c r="CQ31" s="166"/>
      <c r="CR31" s="167"/>
      <c r="CS31" s="165" t="str">
        <f t="shared" ref="CS31" si="69">IF(CS30="Я",8.25,"")</f>
        <v/>
      </c>
      <c r="CT31" s="166"/>
      <c r="CU31" s="166"/>
      <c r="CV31" s="167"/>
      <c r="CW31" s="165" t="str">
        <f t="shared" ref="CW31" si="70">IF(CW30="Я",8.25,"")</f>
        <v/>
      </c>
      <c r="CX31" s="166"/>
      <c r="CY31" s="166"/>
      <c r="CZ31" s="167"/>
      <c r="DA31" s="165" t="str">
        <f t="shared" ref="DA31" si="71">IF(DA30="Я",8.25,"")</f>
        <v/>
      </c>
      <c r="DB31" s="166"/>
      <c r="DC31" s="166"/>
      <c r="DD31" s="167"/>
      <c r="DE31" s="165" t="str">
        <f t="shared" ref="DE31" si="72">IF(DE30="Я",8.25,"")</f>
        <v/>
      </c>
      <c r="DF31" s="166"/>
      <c r="DG31" s="166"/>
      <c r="DH31" s="167"/>
      <c r="DI31" s="87"/>
      <c r="DJ31" s="141">
        <f>SUM(AW31:DH31)</f>
        <v>0</v>
      </c>
      <c r="DK31" s="141"/>
      <c r="DL31" s="141"/>
      <c r="DM31" s="141"/>
      <c r="DN31" s="141"/>
      <c r="DO31" s="141"/>
      <c r="DP31" s="141"/>
      <c r="DQ31" s="141"/>
      <c r="DR31" s="141"/>
      <c r="DS31" s="141"/>
      <c r="DT31" s="171"/>
      <c r="DU31" s="172"/>
      <c r="DV31" s="172"/>
      <c r="DW31" s="172"/>
      <c r="DX31" s="172"/>
      <c r="DY31" s="172"/>
      <c r="DZ31" s="173"/>
      <c r="EA31" s="196"/>
      <c r="EB31" s="196"/>
      <c r="EC31" s="196"/>
      <c r="ED31" s="196"/>
      <c r="EE31" s="196"/>
      <c r="EF31" s="196"/>
      <c r="EG31" s="196"/>
      <c r="EH31" s="196"/>
      <c r="EI31" s="196"/>
      <c r="EJ31" s="196"/>
      <c r="EK31" s="196"/>
      <c r="EL31" s="196"/>
      <c r="EM31" s="196"/>
      <c r="EN31" s="196"/>
      <c r="EO31" s="196"/>
      <c r="EP31" s="196"/>
      <c r="EQ31" s="196"/>
      <c r="ER31" s="196"/>
      <c r="ES31" s="196"/>
      <c r="ET31" s="196"/>
      <c r="EU31" s="196"/>
      <c r="EV31" s="196"/>
      <c r="EW31" s="196"/>
      <c r="EX31" s="196"/>
      <c r="EY31" s="196"/>
      <c r="EZ31" s="197"/>
      <c r="FA31" s="197"/>
      <c r="FB31" s="197"/>
      <c r="FC31" s="197"/>
      <c r="FD31" s="197"/>
      <c r="FE31" s="197"/>
      <c r="FF31" s="197"/>
      <c r="FG31" s="197"/>
      <c r="FH31" s="196"/>
      <c r="FI31" s="196"/>
      <c r="FJ31" s="196"/>
      <c r="FK31" s="196"/>
      <c r="FL31" s="196"/>
      <c r="FM31" s="196"/>
      <c r="FN31" s="196"/>
      <c r="FO31" s="196"/>
      <c r="FP31" s="196"/>
      <c r="FQ31" s="196"/>
      <c r="FR31" s="196"/>
      <c r="FS31" s="196"/>
      <c r="FT31" s="196"/>
      <c r="FU31" s="196"/>
      <c r="FV31" s="196"/>
      <c r="FW31" s="196"/>
      <c r="FX31" s="196"/>
      <c r="FY31" s="196"/>
      <c r="FZ31" s="196"/>
      <c r="GA31" s="196"/>
      <c r="GB31" s="196"/>
      <c r="GC31" s="196"/>
      <c r="GD31" s="196"/>
      <c r="GE31" s="196"/>
      <c r="GF31" s="196"/>
      <c r="GG31" s="197"/>
      <c r="GH31" s="197"/>
      <c r="GI31" s="197"/>
      <c r="GJ31" s="197"/>
      <c r="GK31" s="197"/>
      <c r="GL31" s="197"/>
      <c r="GM31" s="197"/>
      <c r="GN31" s="197"/>
      <c r="GO31" s="198"/>
      <c r="GP31" s="198"/>
      <c r="GQ31" s="198"/>
      <c r="GR31" s="198"/>
      <c r="GS31" s="198"/>
      <c r="GT31" s="198"/>
      <c r="GU31" s="198"/>
      <c r="GV31" s="198"/>
      <c r="GW31" s="198"/>
      <c r="GX31" s="198"/>
      <c r="GY31" s="198"/>
      <c r="GZ31" s="198"/>
      <c r="HA31" s="198"/>
      <c r="HB31" s="198"/>
      <c r="HC31" s="198"/>
      <c r="HD31" s="174"/>
      <c r="HE31" s="174"/>
      <c r="HF31" s="174"/>
      <c r="HG31" s="174"/>
      <c r="HH31" s="174"/>
      <c r="HI31" s="174"/>
      <c r="HJ31" s="174"/>
      <c r="HK31" s="174"/>
      <c r="HL31" s="174"/>
      <c r="HM31" s="174"/>
      <c r="HN31" s="174"/>
      <c r="HO31" s="174"/>
      <c r="HP31" s="174"/>
      <c r="HQ31" s="174"/>
      <c r="HR31" s="174"/>
      <c r="HS31" s="175"/>
      <c r="HT31" s="175"/>
      <c r="HU31" s="175"/>
      <c r="HV31" s="175"/>
      <c r="HW31" s="175"/>
      <c r="HX31" s="175"/>
      <c r="HY31" s="175"/>
      <c r="HZ31" s="175"/>
      <c r="IA31" s="175"/>
      <c r="IB31" s="175"/>
      <c r="IC31" s="175"/>
      <c r="ID31" s="175"/>
      <c r="IE31" s="175"/>
      <c r="IF31" s="175"/>
      <c r="IG31" s="175"/>
      <c r="IH31" s="176" t="str">
        <f t="shared" si="14"/>
        <v/>
      </c>
      <c r="II31" s="176"/>
      <c r="IJ31" s="176"/>
      <c r="IK31" s="176"/>
      <c r="IL31" s="176"/>
      <c r="IM31" s="176"/>
      <c r="IN31" s="176"/>
      <c r="IO31" s="176"/>
      <c r="IP31" s="176"/>
      <c r="IQ31" s="176"/>
      <c r="IR31" s="176"/>
      <c r="IS31" s="176"/>
      <c r="IT31" s="176"/>
      <c r="IU31" s="176"/>
      <c r="IV31" s="176"/>
      <c r="IW31" s="79"/>
    </row>
    <row r="32" spans="1:257" ht="12.75" customHeight="1" thickBot="1">
      <c r="A32" s="133" t="s">
        <v>39</v>
      </c>
      <c r="B32" s="133"/>
      <c r="C32" s="133"/>
      <c r="D32" s="133"/>
      <c r="E32" s="133"/>
      <c r="F32" s="133"/>
      <c r="G32" s="133"/>
      <c r="H32" s="133"/>
      <c r="I32" s="177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9"/>
      <c r="AJ32" s="186" t="s">
        <v>50</v>
      </c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8"/>
      <c r="AW32" s="195"/>
      <c r="AX32" s="195"/>
      <c r="AY32" s="195"/>
      <c r="AZ32" s="195"/>
      <c r="BA32" s="195"/>
      <c r="BB32" s="195"/>
      <c r="BC32" s="195"/>
      <c r="BD32" s="195"/>
      <c r="BE32" s="195"/>
      <c r="BF32" s="195"/>
      <c r="BG32" s="195"/>
      <c r="BH32" s="195"/>
      <c r="BI32" s="195"/>
      <c r="BJ32" s="195"/>
      <c r="BK32" s="195"/>
      <c r="BL32" s="195"/>
      <c r="BM32" s="195"/>
      <c r="BN32" s="195"/>
      <c r="BO32" s="195"/>
      <c r="BP32" s="195"/>
      <c r="BQ32" s="195"/>
      <c r="BR32" s="195"/>
      <c r="BS32" s="195"/>
      <c r="BT32" s="195"/>
      <c r="BU32" s="195"/>
      <c r="BV32" s="195"/>
      <c r="BW32" s="195"/>
      <c r="BX32" s="195"/>
      <c r="BY32" s="195"/>
      <c r="BZ32" s="195"/>
      <c r="CA32" s="195"/>
      <c r="CB32" s="195"/>
      <c r="CC32" s="195"/>
      <c r="CD32" s="195"/>
      <c r="CE32" s="195"/>
      <c r="CF32" s="195"/>
      <c r="CG32" s="195"/>
      <c r="CH32" s="195"/>
      <c r="CI32" s="195"/>
      <c r="CJ32" s="195"/>
      <c r="CK32" s="199"/>
      <c r="CL32" s="200"/>
      <c r="CM32" s="200"/>
      <c r="CN32" s="201"/>
      <c r="CO32" s="195"/>
      <c r="CP32" s="195"/>
      <c r="CQ32" s="195"/>
      <c r="CR32" s="195"/>
      <c r="CS32" s="195"/>
      <c r="CT32" s="195"/>
      <c r="CU32" s="195"/>
      <c r="CV32" s="195"/>
      <c r="CW32" s="195"/>
      <c r="CX32" s="195"/>
      <c r="CY32" s="195"/>
      <c r="CZ32" s="195"/>
      <c r="DA32" s="195"/>
      <c r="DB32" s="195"/>
      <c r="DC32" s="195"/>
      <c r="DD32" s="195"/>
      <c r="DE32" s="195" t="s">
        <v>23</v>
      </c>
      <c r="DF32" s="195"/>
      <c r="DG32" s="195"/>
      <c r="DH32" s="195"/>
      <c r="DI32" s="86"/>
      <c r="DJ32" s="149">
        <f>COUNTIF(AW32:DE32,"*Я*")</f>
        <v>0</v>
      </c>
      <c r="DK32" s="149"/>
      <c r="DL32" s="149"/>
      <c r="DM32" s="149"/>
      <c r="DN32" s="149"/>
      <c r="DO32" s="149"/>
      <c r="DP32" s="149"/>
      <c r="DQ32" s="149"/>
      <c r="DR32" s="149"/>
      <c r="DS32" s="149"/>
      <c r="DT32" s="150">
        <f>SUM(DJ32+DJ34)</f>
        <v>0</v>
      </c>
      <c r="DU32" s="151"/>
      <c r="DV32" s="151"/>
      <c r="DW32" s="151"/>
      <c r="DX32" s="151"/>
      <c r="DY32" s="151"/>
      <c r="DZ32" s="152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26"/>
      <c r="FA32" s="126"/>
      <c r="FB32" s="126"/>
      <c r="FC32" s="126"/>
      <c r="FD32" s="126"/>
      <c r="FE32" s="126"/>
      <c r="FF32" s="126"/>
      <c r="FG32" s="126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  <c r="FU32" s="105"/>
      <c r="FV32" s="105"/>
      <c r="FW32" s="105"/>
      <c r="FX32" s="105"/>
      <c r="FY32" s="105"/>
      <c r="FZ32" s="105"/>
      <c r="GA32" s="105"/>
      <c r="GB32" s="105"/>
      <c r="GC32" s="105"/>
      <c r="GD32" s="105"/>
      <c r="GE32" s="105"/>
      <c r="GF32" s="105"/>
      <c r="GG32" s="126"/>
      <c r="GH32" s="126"/>
      <c r="GI32" s="126"/>
      <c r="GJ32" s="126"/>
      <c r="GK32" s="126"/>
      <c r="GL32" s="126"/>
      <c r="GM32" s="126"/>
      <c r="GN32" s="12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206"/>
      <c r="HE32" s="207"/>
      <c r="HF32" s="207"/>
      <c r="HG32" s="207"/>
      <c r="HH32" s="207"/>
      <c r="HI32" s="207"/>
      <c r="HJ32" s="207"/>
      <c r="HK32" s="207"/>
      <c r="HL32" s="207"/>
      <c r="HM32" s="207"/>
      <c r="HN32" s="207"/>
      <c r="HO32" s="207"/>
      <c r="HP32" s="207"/>
      <c r="HQ32" s="207"/>
      <c r="HR32" s="208"/>
      <c r="HS32" s="203" t="str">
        <f>IF(SUMPRODUCT(--ISNUMBER(SEARCH("в",AW32:DH35)))&gt;0,"В","")</f>
        <v/>
      </c>
      <c r="HT32" s="204"/>
      <c r="HU32" s="204"/>
      <c r="HV32" s="204"/>
      <c r="HW32" s="204"/>
      <c r="HX32" s="204"/>
      <c r="HY32" s="204"/>
      <c r="HZ32" s="204"/>
      <c r="IA32" s="204"/>
      <c r="IB32" s="204"/>
      <c r="IC32" s="204"/>
      <c r="ID32" s="204"/>
      <c r="IE32" s="204"/>
      <c r="IF32" s="204"/>
      <c r="IG32" s="205"/>
      <c r="IH32" s="145" t="str">
        <f t="shared" si="14"/>
        <v/>
      </c>
      <c r="II32" s="145"/>
      <c r="IJ32" s="145"/>
      <c r="IK32" s="145"/>
      <c r="IL32" s="145"/>
      <c r="IM32" s="145"/>
      <c r="IN32" s="145"/>
      <c r="IO32" s="145"/>
      <c r="IP32" s="145"/>
      <c r="IQ32" s="145"/>
      <c r="IR32" s="145"/>
      <c r="IS32" s="145"/>
      <c r="IT32" s="145"/>
      <c r="IU32" s="145"/>
      <c r="IV32" s="145"/>
      <c r="IW32" s="73"/>
    </row>
    <row r="33" spans="1:257" ht="12" thickBot="1">
      <c r="A33" s="133"/>
      <c r="B33" s="133"/>
      <c r="C33" s="133"/>
      <c r="D33" s="133"/>
      <c r="E33" s="133"/>
      <c r="F33" s="133"/>
      <c r="G33" s="133"/>
      <c r="H33" s="133"/>
      <c r="I33" s="180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2"/>
      <c r="AJ33" s="189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1"/>
      <c r="AW33" s="156" t="str">
        <f>IF(AW32="Я",8.25,"")</f>
        <v/>
      </c>
      <c r="AX33" s="157"/>
      <c r="AY33" s="157"/>
      <c r="AZ33" s="158"/>
      <c r="BA33" s="156" t="str">
        <f t="shared" ref="BA33" si="73">IF(BA32="Я",8.25,"")</f>
        <v/>
      </c>
      <c r="BB33" s="157"/>
      <c r="BC33" s="157"/>
      <c r="BD33" s="158"/>
      <c r="BE33" s="156" t="str">
        <f t="shared" ref="BE33" si="74">IF(BE32="Я",8.25,"")</f>
        <v/>
      </c>
      <c r="BF33" s="157"/>
      <c r="BG33" s="157"/>
      <c r="BH33" s="158"/>
      <c r="BI33" s="156" t="str">
        <f t="shared" ref="BI33" si="75">IF(BI32="Я",8.25,"")</f>
        <v/>
      </c>
      <c r="BJ33" s="157"/>
      <c r="BK33" s="157"/>
      <c r="BL33" s="158"/>
      <c r="BM33" s="156" t="str">
        <f t="shared" ref="BM33" si="76">IF(BM32="Я",8.25,"")</f>
        <v/>
      </c>
      <c r="BN33" s="157"/>
      <c r="BO33" s="157"/>
      <c r="BP33" s="158"/>
      <c r="BQ33" s="156" t="str">
        <f t="shared" ref="BQ33" si="77">IF(BQ32="Я",8.25,"")</f>
        <v/>
      </c>
      <c r="BR33" s="157"/>
      <c r="BS33" s="157"/>
      <c r="BT33" s="158"/>
      <c r="BU33" s="156" t="str">
        <f t="shared" ref="BU33" si="78">IF(BU32="Я",8.25,"")</f>
        <v/>
      </c>
      <c r="BV33" s="157"/>
      <c r="BW33" s="157"/>
      <c r="BX33" s="158"/>
      <c r="BY33" s="156" t="str">
        <f t="shared" ref="BY33" si="79">IF(BY32="Я",8.25,"")</f>
        <v/>
      </c>
      <c r="BZ33" s="157"/>
      <c r="CA33" s="157"/>
      <c r="CB33" s="158"/>
      <c r="CC33" s="156" t="str">
        <f t="shared" ref="CC33" si="80">IF(CC32="Я",8.25,"")</f>
        <v/>
      </c>
      <c r="CD33" s="157"/>
      <c r="CE33" s="157"/>
      <c r="CF33" s="158"/>
      <c r="CG33" s="156" t="str">
        <f t="shared" ref="CG33" si="81">IF(CG32="Я",8.25,"")</f>
        <v/>
      </c>
      <c r="CH33" s="157"/>
      <c r="CI33" s="157"/>
      <c r="CJ33" s="158"/>
      <c r="CK33" s="156" t="str">
        <f t="shared" ref="CK33" si="82">IF(CK32="Я",8.25,"")</f>
        <v/>
      </c>
      <c r="CL33" s="157"/>
      <c r="CM33" s="157"/>
      <c r="CN33" s="158"/>
      <c r="CO33" s="156" t="str">
        <f t="shared" ref="CO33" si="83">IF(CO32="Я",8.25,"")</f>
        <v/>
      </c>
      <c r="CP33" s="157"/>
      <c r="CQ33" s="157"/>
      <c r="CR33" s="158"/>
      <c r="CS33" s="156" t="str">
        <f t="shared" ref="CS33" si="84">IF(CS32="Я",8.25,"")</f>
        <v/>
      </c>
      <c r="CT33" s="157"/>
      <c r="CU33" s="157"/>
      <c r="CV33" s="158"/>
      <c r="CW33" s="156" t="str">
        <f t="shared" ref="CW33" si="85">IF(CW32="Я",8.25,"")</f>
        <v/>
      </c>
      <c r="CX33" s="157"/>
      <c r="CY33" s="157"/>
      <c r="CZ33" s="158"/>
      <c r="DA33" s="156" t="str">
        <f t="shared" ref="DA33" si="86">IF(DA32="Я",8.25,"")</f>
        <v/>
      </c>
      <c r="DB33" s="157"/>
      <c r="DC33" s="157"/>
      <c r="DD33" s="158"/>
      <c r="DE33" s="156" t="s">
        <v>117</v>
      </c>
      <c r="DF33" s="157"/>
      <c r="DG33" s="157"/>
      <c r="DH33" s="158"/>
      <c r="DI33" s="87"/>
      <c r="DJ33" s="141">
        <f>SUM(AW33:DH33)</f>
        <v>0</v>
      </c>
      <c r="DK33" s="141"/>
      <c r="DL33" s="141"/>
      <c r="DM33" s="141"/>
      <c r="DN33" s="141"/>
      <c r="DO33" s="141"/>
      <c r="DP33" s="141"/>
      <c r="DQ33" s="141"/>
      <c r="DR33" s="141"/>
      <c r="DS33" s="141"/>
      <c r="DT33" s="153"/>
      <c r="DU33" s="154"/>
      <c r="DV33" s="154"/>
      <c r="DW33" s="154"/>
      <c r="DX33" s="154"/>
      <c r="DY33" s="154"/>
      <c r="DZ33" s="15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26"/>
      <c r="FA33" s="126"/>
      <c r="FB33" s="126"/>
      <c r="FC33" s="126"/>
      <c r="FD33" s="126"/>
      <c r="FE33" s="126"/>
      <c r="FF33" s="126"/>
      <c r="FG33" s="126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  <c r="FU33" s="105"/>
      <c r="FV33" s="105"/>
      <c r="FW33" s="105"/>
      <c r="FX33" s="105"/>
      <c r="FY33" s="105"/>
      <c r="FZ33" s="105"/>
      <c r="GA33" s="105"/>
      <c r="GB33" s="105"/>
      <c r="GC33" s="105"/>
      <c r="GD33" s="105"/>
      <c r="GE33" s="105"/>
      <c r="GF33" s="105"/>
      <c r="GG33" s="126"/>
      <c r="GH33" s="126"/>
      <c r="GI33" s="126"/>
      <c r="GJ33" s="126"/>
      <c r="GK33" s="126"/>
      <c r="GL33" s="126"/>
      <c r="GM33" s="126"/>
      <c r="GN33" s="126"/>
      <c r="GO33" s="163"/>
      <c r="GP33" s="163"/>
      <c r="GQ33" s="163"/>
      <c r="GR33" s="163"/>
      <c r="GS33" s="163"/>
      <c r="GT33" s="163"/>
      <c r="GU33" s="163"/>
      <c r="GV33" s="163"/>
      <c r="GW33" s="163"/>
      <c r="GX33" s="163"/>
      <c r="GY33" s="163"/>
      <c r="GZ33" s="163"/>
      <c r="HA33" s="163"/>
      <c r="HB33" s="163"/>
      <c r="HC33" s="163"/>
      <c r="HD33" s="164"/>
      <c r="HE33" s="164"/>
      <c r="HF33" s="164"/>
      <c r="HG33" s="164"/>
      <c r="HH33" s="164"/>
      <c r="HI33" s="164"/>
      <c r="HJ33" s="164"/>
      <c r="HK33" s="164"/>
      <c r="HL33" s="164"/>
      <c r="HM33" s="164"/>
      <c r="HN33" s="164"/>
      <c r="HO33" s="164"/>
      <c r="HP33" s="164"/>
      <c r="HQ33" s="164"/>
      <c r="HR33" s="164"/>
      <c r="HS33" s="203" t="str">
        <f>IF(SUMPRODUCT(--ISNUMBER(SEARCH("от",AW32:DH35)))&gt;0,"ОТ","")</f>
        <v/>
      </c>
      <c r="HT33" s="204"/>
      <c r="HU33" s="204"/>
      <c r="HV33" s="204"/>
      <c r="HW33" s="204"/>
      <c r="HX33" s="204"/>
      <c r="HY33" s="204"/>
      <c r="HZ33" s="204"/>
      <c r="IA33" s="204"/>
      <c r="IB33" s="204"/>
      <c r="IC33" s="204"/>
      <c r="ID33" s="204"/>
      <c r="IE33" s="204"/>
      <c r="IF33" s="204"/>
      <c r="IG33" s="205"/>
      <c r="IH33" s="145" t="str">
        <f t="shared" si="14"/>
        <v/>
      </c>
      <c r="II33" s="145"/>
      <c r="IJ33" s="145"/>
      <c r="IK33" s="145"/>
      <c r="IL33" s="145"/>
      <c r="IM33" s="145"/>
      <c r="IN33" s="145"/>
      <c r="IO33" s="145"/>
      <c r="IP33" s="145"/>
      <c r="IQ33" s="145"/>
      <c r="IR33" s="145"/>
      <c r="IS33" s="145"/>
      <c r="IT33" s="145"/>
      <c r="IU33" s="145"/>
      <c r="IV33" s="145"/>
      <c r="IW33" s="73"/>
    </row>
    <row r="34" spans="1:257" ht="12" thickBot="1">
      <c r="A34" s="133"/>
      <c r="B34" s="133"/>
      <c r="C34" s="133"/>
      <c r="D34" s="133"/>
      <c r="E34" s="133"/>
      <c r="F34" s="133"/>
      <c r="G34" s="133"/>
      <c r="H34" s="133"/>
      <c r="I34" s="180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2"/>
      <c r="AJ34" s="189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1"/>
      <c r="AW34" s="137"/>
      <c r="AX34" s="137"/>
      <c r="AY34" s="137"/>
      <c r="AZ34" s="137"/>
      <c r="BA34" s="137"/>
      <c r="BB34" s="137"/>
      <c r="BC34" s="137"/>
      <c r="BD34" s="137"/>
      <c r="BE34" s="137"/>
      <c r="BF34" s="137"/>
      <c r="BG34" s="137"/>
      <c r="BH34" s="137"/>
      <c r="BI34" s="137"/>
      <c r="BJ34" s="137"/>
      <c r="BK34" s="137"/>
      <c r="BL34" s="137"/>
      <c r="BM34" s="137"/>
      <c r="BN34" s="137"/>
      <c r="BO34" s="137"/>
      <c r="BP34" s="137"/>
      <c r="BQ34" s="137"/>
      <c r="BR34" s="137"/>
      <c r="BS34" s="137"/>
      <c r="BT34" s="137"/>
      <c r="BU34" s="137"/>
      <c r="BV34" s="137"/>
      <c r="BW34" s="137"/>
      <c r="BX34" s="137"/>
      <c r="BY34" s="137"/>
      <c r="BZ34" s="137"/>
      <c r="CA34" s="137"/>
      <c r="CB34" s="137"/>
      <c r="CC34" s="137"/>
      <c r="CD34" s="137"/>
      <c r="CE34" s="137"/>
      <c r="CF34" s="137"/>
      <c r="CG34" s="137"/>
      <c r="CH34" s="137"/>
      <c r="CI34" s="137"/>
      <c r="CJ34" s="137"/>
      <c r="CK34" s="137"/>
      <c r="CL34" s="137"/>
      <c r="CM34" s="137"/>
      <c r="CN34" s="137"/>
      <c r="CO34" s="137"/>
      <c r="CP34" s="137"/>
      <c r="CQ34" s="137"/>
      <c r="CR34" s="137"/>
      <c r="CS34" s="137"/>
      <c r="CT34" s="137"/>
      <c r="CU34" s="137"/>
      <c r="CV34" s="137"/>
      <c r="CW34" s="137"/>
      <c r="CX34" s="137"/>
      <c r="CY34" s="137"/>
      <c r="CZ34" s="137"/>
      <c r="DA34" s="137"/>
      <c r="DB34" s="137"/>
      <c r="DC34" s="137"/>
      <c r="DD34" s="137"/>
      <c r="DE34" s="137"/>
      <c r="DF34" s="137"/>
      <c r="DG34" s="137"/>
      <c r="DH34" s="137"/>
      <c r="DI34" s="88"/>
      <c r="DJ34" s="149">
        <f>COUNTIF(AW34:DE34,"*Я*")</f>
        <v>0</v>
      </c>
      <c r="DK34" s="149"/>
      <c r="DL34" s="149"/>
      <c r="DM34" s="149"/>
      <c r="DN34" s="149"/>
      <c r="DO34" s="149"/>
      <c r="DP34" s="149"/>
      <c r="DQ34" s="149"/>
      <c r="DR34" s="149"/>
      <c r="DS34" s="149"/>
      <c r="DT34" s="168">
        <f>SUM(DJ33+DJ35)</f>
        <v>0</v>
      </c>
      <c r="DU34" s="169"/>
      <c r="DV34" s="169"/>
      <c r="DW34" s="169"/>
      <c r="DX34" s="169"/>
      <c r="DY34" s="169"/>
      <c r="DZ34" s="170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26"/>
      <c r="FA34" s="126"/>
      <c r="FB34" s="126"/>
      <c r="FC34" s="126"/>
      <c r="FD34" s="126"/>
      <c r="FE34" s="126"/>
      <c r="FF34" s="126"/>
      <c r="FG34" s="126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  <c r="FU34" s="105"/>
      <c r="FV34" s="105"/>
      <c r="FW34" s="105"/>
      <c r="FX34" s="105"/>
      <c r="FY34" s="105"/>
      <c r="FZ34" s="105"/>
      <c r="GA34" s="105"/>
      <c r="GB34" s="105"/>
      <c r="GC34" s="105"/>
      <c r="GD34" s="105"/>
      <c r="GE34" s="105"/>
      <c r="GF34" s="105"/>
      <c r="GG34" s="126"/>
      <c r="GH34" s="126"/>
      <c r="GI34" s="126"/>
      <c r="GJ34" s="126"/>
      <c r="GK34" s="126"/>
      <c r="GL34" s="126"/>
      <c r="GM34" s="126"/>
      <c r="GN34" s="126"/>
      <c r="GO34" s="163"/>
      <c r="GP34" s="163"/>
      <c r="GQ34" s="163"/>
      <c r="GR34" s="163"/>
      <c r="GS34" s="163"/>
      <c r="GT34" s="163"/>
      <c r="GU34" s="163"/>
      <c r="GV34" s="163"/>
      <c r="GW34" s="163"/>
      <c r="GX34" s="163"/>
      <c r="GY34" s="163"/>
      <c r="GZ34" s="163"/>
      <c r="HA34" s="163"/>
      <c r="HB34" s="163"/>
      <c r="HC34" s="163"/>
      <c r="HD34" s="164"/>
      <c r="HE34" s="164"/>
      <c r="HF34" s="164"/>
      <c r="HG34" s="164"/>
      <c r="HH34" s="164"/>
      <c r="HI34" s="164"/>
      <c r="HJ34" s="164"/>
      <c r="HK34" s="164"/>
      <c r="HL34" s="164"/>
      <c r="HM34" s="164"/>
      <c r="HN34" s="164"/>
      <c r="HO34" s="164"/>
      <c r="HP34" s="164"/>
      <c r="HQ34" s="164"/>
      <c r="HR34" s="164"/>
      <c r="HS34" s="203" t="str">
        <f>IF(SUMPRODUCT(--ISNUMBER(SEARCH("б",AW32:DH35)))&gt;0,"Б","")</f>
        <v/>
      </c>
      <c r="HT34" s="204"/>
      <c r="HU34" s="204"/>
      <c r="HV34" s="204"/>
      <c r="HW34" s="204"/>
      <c r="HX34" s="204"/>
      <c r="HY34" s="204"/>
      <c r="HZ34" s="204"/>
      <c r="IA34" s="204"/>
      <c r="IB34" s="204"/>
      <c r="IC34" s="204"/>
      <c r="ID34" s="204"/>
      <c r="IE34" s="204"/>
      <c r="IF34" s="204"/>
      <c r="IG34" s="205"/>
      <c r="IH34" s="145" t="str">
        <f>IF(HS34="","",COUNTIF(AW32:DH35,HS34))</f>
        <v/>
      </c>
      <c r="II34" s="145"/>
      <c r="IJ34" s="145"/>
      <c r="IK34" s="145"/>
      <c r="IL34" s="145"/>
      <c r="IM34" s="145"/>
      <c r="IN34" s="145"/>
      <c r="IO34" s="145"/>
      <c r="IP34" s="145"/>
      <c r="IQ34" s="145"/>
      <c r="IR34" s="145"/>
      <c r="IS34" s="145"/>
      <c r="IT34" s="145"/>
      <c r="IU34" s="145"/>
      <c r="IV34" s="145"/>
      <c r="IW34" s="73"/>
    </row>
    <row r="35" spans="1:257" ht="12" thickBot="1">
      <c r="A35" s="133"/>
      <c r="B35" s="133"/>
      <c r="C35" s="133"/>
      <c r="D35" s="133"/>
      <c r="E35" s="133"/>
      <c r="F35" s="133"/>
      <c r="G35" s="133"/>
      <c r="H35" s="133"/>
      <c r="I35" s="183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5"/>
      <c r="AJ35" s="192"/>
      <c r="AK35" s="193"/>
      <c r="AL35" s="193"/>
      <c r="AM35" s="193"/>
      <c r="AN35" s="193"/>
      <c r="AO35" s="193"/>
      <c r="AP35" s="193"/>
      <c r="AQ35" s="193"/>
      <c r="AR35" s="193"/>
      <c r="AS35" s="193"/>
      <c r="AT35" s="193"/>
      <c r="AU35" s="193"/>
      <c r="AV35" s="194"/>
      <c r="AW35" s="165" t="str">
        <f>IF(AW34="Я",8.25,"")</f>
        <v/>
      </c>
      <c r="AX35" s="166"/>
      <c r="AY35" s="166"/>
      <c r="AZ35" s="167"/>
      <c r="BA35" s="165" t="str">
        <f t="shared" ref="BA35" si="87">IF(BA34="Я",8.25,"")</f>
        <v/>
      </c>
      <c r="BB35" s="166"/>
      <c r="BC35" s="166"/>
      <c r="BD35" s="167"/>
      <c r="BE35" s="165" t="str">
        <f t="shared" ref="BE35" si="88">IF(BE34="Я",8.25,"")</f>
        <v/>
      </c>
      <c r="BF35" s="166"/>
      <c r="BG35" s="166"/>
      <c r="BH35" s="167"/>
      <c r="BI35" s="165" t="str">
        <f t="shared" ref="BI35" si="89">IF(BI34="Я",8.25,"")</f>
        <v/>
      </c>
      <c r="BJ35" s="166"/>
      <c r="BK35" s="166"/>
      <c r="BL35" s="167"/>
      <c r="BM35" s="165" t="str">
        <f t="shared" ref="BM35" si="90">IF(BM34="Я",8.25,"")</f>
        <v/>
      </c>
      <c r="BN35" s="166"/>
      <c r="BO35" s="166"/>
      <c r="BP35" s="167"/>
      <c r="BQ35" s="165" t="str">
        <f t="shared" ref="BQ35" si="91">IF(BQ34="Я",8.25,"")</f>
        <v/>
      </c>
      <c r="BR35" s="166"/>
      <c r="BS35" s="166"/>
      <c r="BT35" s="167"/>
      <c r="BU35" s="165" t="str">
        <f t="shared" ref="BU35" si="92">IF(BU34="Я",8.25,"")</f>
        <v/>
      </c>
      <c r="BV35" s="166"/>
      <c r="BW35" s="166"/>
      <c r="BX35" s="167"/>
      <c r="BY35" s="165" t="str">
        <f t="shared" ref="BY35" si="93">IF(BY34="Я",8.25,"")</f>
        <v/>
      </c>
      <c r="BZ35" s="166"/>
      <c r="CA35" s="166"/>
      <c r="CB35" s="167"/>
      <c r="CC35" s="165" t="str">
        <f t="shared" ref="CC35" si="94">IF(CC34="Я",8.25,"")</f>
        <v/>
      </c>
      <c r="CD35" s="166"/>
      <c r="CE35" s="166"/>
      <c r="CF35" s="167"/>
      <c r="CG35" s="165" t="str">
        <f t="shared" ref="CG35" si="95">IF(CG34="Я",8.25,"")</f>
        <v/>
      </c>
      <c r="CH35" s="166"/>
      <c r="CI35" s="166"/>
      <c r="CJ35" s="167"/>
      <c r="CK35" s="165" t="str">
        <f t="shared" ref="CK35" si="96">IF(CK34="Я",8.25,"")</f>
        <v/>
      </c>
      <c r="CL35" s="166"/>
      <c r="CM35" s="166"/>
      <c r="CN35" s="167"/>
      <c r="CO35" s="165" t="str">
        <f t="shared" ref="CO35" si="97">IF(CO34="Я",8.25,"")</f>
        <v/>
      </c>
      <c r="CP35" s="166"/>
      <c r="CQ35" s="166"/>
      <c r="CR35" s="167"/>
      <c r="CS35" s="165" t="str">
        <f t="shared" ref="CS35" si="98">IF(CS34="Я",8.25,"")</f>
        <v/>
      </c>
      <c r="CT35" s="166"/>
      <c r="CU35" s="166"/>
      <c r="CV35" s="167"/>
      <c r="CW35" s="165" t="str">
        <f t="shared" ref="CW35" si="99">IF(CW34="Я",8.25,"")</f>
        <v/>
      </c>
      <c r="CX35" s="166"/>
      <c r="CY35" s="166"/>
      <c r="CZ35" s="167"/>
      <c r="DA35" s="165" t="str">
        <f t="shared" ref="DA35" si="100">IF(DA34="Я",8.25,"")</f>
        <v/>
      </c>
      <c r="DB35" s="166"/>
      <c r="DC35" s="166"/>
      <c r="DD35" s="167"/>
      <c r="DE35" s="165" t="str">
        <f t="shared" ref="DE35" si="101">IF(DE34="Я",8.25,"")</f>
        <v/>
      </c>
      <c r="DF35" s="166"/>
      <c r="DG35" s="166"/>
      <c r="DH35" s="167"/>
      <c r="DI35" s="87"/>
      <c r="DJ35" s="141">
        <f>SUM(AW35:DH35)</f>
        <v>0</v>
      </c>
      <c r="DK35" s="141"/>
      <c r="DL35" s="141"/>
      <c r="DM35" s="141"/>
      <c r="DN35" s="141"/>
      <c r="DO35" s="141"/>
      <c r="DP35" s="141"/>
      <c r="DQ35" s="141"/>
      <c r="DR35" s="141"/>
      <c r="DS35" s="141"/>
      <c r="DT35" s="171"/>
      <c r="DU35" s="172"/>
      <c r="DV35" s="172"/>
      <c r="DW35" s="172"/>
      <c r="DX35" s="172"/>
      <c r="DY35" s="172"/>
      <c r="DZ35" s="173"/>
      <c r="EA35" s="196"/>
      <c r="EB35" s="196"/>
      <c r="EC35" s="196"/>
      <c r="ED35" s="196"/>
      <c r="EE35" s="196"/>
      <c r="EF35" s="196"/>
      <c r="EG35" s="196"/>
      <c r="EH35" s="196"/>
      <c r="EI35" s="196"/>
      <c r="EJ35" s="196"/>
      <c r="EK35" s="196"/>
      <c r="EL35" s="196"/>
      <c r="EM35" s="196"/>
      <c r="EN35" s="196"/>
      <c r="EO35" s="196"/>
      <c r="EP35" s="196"/>
      <c r="EQ35" s="196"/>
      <c r="ER35" s="196"/>
      <c r="ES35" s="196"/>
      <c r="ET35" s="196"/>
      <c r="EU35" s="196"/>
      <c r="EV35" s="196"/>
      <c r="EW35" s="196"/>
      <c r="EX35" s="196"/>
      <c r="EY35" s="196"/>
      <c r="EZ35" s="197"/>
      <c r="FA35" s="197"/>
      <c r="FB35" s="197"/>
      <c r="FC35" s="197"/>
      <c r="FD35" s="197"/>
      <c r="FE35" s="197"/>
      <c r="FF35" s="197"/>
      <c r="FG35" s="197"/>
      <c r="FH35" s="196"/>
      <c r="FI35" s="196"/>
      <c r="FJ35" s="196"/>
      <c r="FK35" s="196"/>
      <c r="FL35" s="196"/>
      <c r="FM35" s="196"/>
      <c r="FN35" s="196"/>
      <c r="FO35" s="196"/>
      <c r="FP35" s="196"/>
      <c r="FQ35" s="196"/>
      <c r="FR35" s="196"/>
      <c r="FS35" s="196"/>
      <c r="FT35" s="196"/>
      <c r="FU35" s="196"/>
      <c r="FV35" s="196"/>
      <c r="FW35" s="196"/>
      <c r="FX35" s="196"/>
      <c r="FY35" s="196"/>
      <c r="FZ35" s="196"/>
      <c r="GA35" s="196"/>
      <c r="GB35" s="196"/>
      <c r="GC35" s="196"/>
      <c r="GD35" s="196"/>
      <c r="GE35" s="196"/>
      <c r="GF35" s="196"/>
      <c r="GG35" s="197"/>
      <c r="GH35" s="197"/>
      <c r="GI35" s="197"/>
      <c r="GJ35" s="197"/>
      <c r="GK35" s="197"/>
      <c r="GL35" s="197"/>
      <c r="GM35" s="197"/>
      <c r="GN35" s="197"/>
      <c r="GO35" s="198"/>
      <c r="GP35" s="198"/>
      <c r="GQ35" s="198"/>
      <c r="GR35" s="198"/>
      <c r="GS35" s="198"/>
      <c r="GT35" s="198"/>
      <c r="GU35" s="198"/>
      <c r="GV35" s="198"/>
      <c r="GW35" s="198"/>
      <c r="GX35" s="198"/>
      <c r="GY35" s="198"/>
      <c r="GZ35" s="198"/>
      <c r="HA35" s="198"/>
      <c r="HB35" s="198"/>
      <c r="HC35" s="198"/>
      <c r="HD35" s="174"/>
      <c r="HE35" s="174"/>
      <c r="HF35" s="174"/>
      <c r="HG35" s="174"/>
      <c r="HH35" s="174"/>
      <c r="HI35" s="174"/>
      <c r="HJ35" s="174"/>
      <c r="HK35" s="174"/>
      <c r="HL35" s="174"/>
      <c r="HM35" s="174"/>
      <c r="HN35" s="174"/>
      <c r="HO35" s="174"/>
      <c r="HP35" s="174"/>
      <c r="HQ35" s="174"/>
      <c r="HR35" s="174"/>
      <c r="HS35" s="212"/>
      <c r="HT35" s="213"/>
      <c r="HU35" s="213"/>
      <c r="HV35" s="213"/>
      <c r="HW35" s="213"/>
      <c r="HX35" s="213"/>
      <c r="HY35" s="213"/>
      <c r="HZ35" s="213"/>
      <c r="IA35" s="213"/>
      <c r="IB35" s="213"/>
      <c r="IC35" s="213"/>
      <c r="ID35" s="213"/>
      <c r="IE35" s="213"/>
      <c r="IF35" s="213"/>
      <c r="IG35" s="214"/>
      <c r="IH35" s="209" t="str">
        <f t="shared" si="14"/>
        <v/>
      </c>
      <c r="II35" s="210"/>
      <c r="IJ35" s="210"/>
      <c r="IK35" s="210"/>
      <c r="IL35" s="210"/>
      <c r="IM35" s="210"/>
      <c r="IN35" s="210"/>
      <c r="IO35" s="210"/>
      <c r="IP35" s="210"/>
      <c r="IQ35" s="210"/>
      <c r="IR35" s="210"/>
      <c r="IS35" s="210"/>
      <c r="IT35" s="210"/>
      <c r="IU35" s="210"/>
      <c r="IV35" s="211"/>
      <c r="IW35" s="73"/>
    </row>
    <row r="36" spans="1:257" ht="12.75" customHeight="1" thickBot="1">
      <c r="A36" s="133" t="s">
        <v>53</v>
      </c>
      <c r="B36" s="133"/>
      <c r="C36" s="133"/>
      <c r="D36" s="133"/>
      <c r="E36" s="133"/>
      <c r="F36" s="133"/>
      <c r="G36" s="133"/>
      <c r="H36" s="133"/>
      <c r="I36" s="177"/>
      <c r="J36" s="178"/>
      <c r="K36" s="178"/>
      <c r="L36" s="178"/>
      <c r="M36" s="178"/>
      <c r="N36" s="178"/>
      <c r="O36" s="178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9"/>
      <c r="AJ36" s="186" t="s">
        <v>54</v>
      </c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8"/>
      <c r="AW36" s="195"/>
      <c r="AX36" s="195"/>
      <c r="AY36" s="195"/>
      <c r="AZ36" s="195"/>
      <c r="BA36" s="195"/>
      <c r="BB36" s="195"/>
      <c r="BC36" s="195"/>
      <c r="BD36" s="195"/>
      <c r="BE36" s="195"/>
      <c r="BF36" s="195"/>
      <c r="BG36" s="195"/>
      <c r="BH36" s="195"/>
      <c r="BI36" s="195"/>
      <c r="BJ36" s="195"/>
      <c r="BK36" s="195"/>
      <c r="BL36" s="195"/>
      <c r="BM36" s="195"/>
      <c r="BN36" s="195"/>
      <c r="BO36" s="195"/>
      <c r="BP36" s="195"/>
      <c r="BQ36" s="195"/>
      <c r="BR36" s="195"/>
      <c r="BS36" s="195"/>
      <c r="BT36" s="195"/>
      <c r="BU36" s="195"/>
      <c r="BV36" s="195"/>
      <c r="BW36" s="195"/>
      <c r="BX36" s="195"/>
      <c r="BY36" s="195"/>
      <c r="BZ36" s="195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9"/>
      <c r="CL36" s="200"/>
      <c r="CM36" s="200"/>
      <c r="CN36" s="201"/>
      <c r="CO36" s="195"/>
      <c r="CP36" s="195"/>
      <c r="CQ36" s="195"/>
      <c r="CR36" s="195"/>
      <c r="CS36" s="195"/>
      <c r="CT36" s="195"/>
      <c r="CU36" s="195"/>
      <c r="CV36" s="195"/>
      <c r="CW36" s="195"/>
      <c r="CX36" s="195"/>
      <c r="CY36" s="195"/>
      <c r="CZ36" s="195"/>
      <c r="DA36" s="195"/>
      <c r="DB36" s="195"/>
      <c r="DC36" s="195"/>
      <c r="DD36" s="195"/>
      <c r="DE36" s="195" t="s">
        <v>23</v>
      </c>
      <c r="DF36" s="195"/>
      <c r="DG36" s="195"/>
      <c r="DH36" s="195"/>
      <c r="DI36" s="86"/>
      <c r="DJ36" s="149">
        <f>COUNTIF(AW36:DE36,"*Я*")</f>
        <v>0</v>
      </c>
      <c r="DK36" s="149"/>
      <c r="DL36" s="149"/>
      <c r="DM36" s="149"/>
      <c r="DN36" s="149"/>
      <c r="DO36" s="149"/>
      <c r="DP36" s="149"/>
      <c r="DQ36" s="149"/>
      <c r="DR36" s="149"/>
      <c r="DS36" s="149"/>
      <c r="DT36" s="150">
        <f>SUM(DJ36+DJ38)</f>
        <v>0</v>
      </c>
      <c r="DU36" s="151"/>
      <c r="DV36" s="151"/>
      <c r="DW36" s="151"/>
      <c r="DX36" s="151"/>
      <c r="DY36" s="151"/>
      <c r="DZ36" s="152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26"/>
      <c r="FA36" s="126"/>
      <c r="FB36" s="126"/>
      <c r="FC36" s="126"/>
      <c r="FD36" s="126"/>
      <c r="FE36" s="126"/>
      <c r="FF36" s="126"/>
      <c r="FG36" s="126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26"/>
      <c r="GH36" s="126"/>
      <c r="GI36" s="126"/>
      <c r="GJ36" s="126"/>
      <c r="GK36" s="126"/>
      <c r="GL36" s="126"/>
      <c r="GM36" s="126"/>
      <c r="GN36" s="12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206"/>
      <c r="HE36" s="207"/>
      <c r="HF36" s="207"/>
      <c r="HG36" s="207"/>
      <c r="HH36" s="207"/>
      <c r="HI36" s="207"/>
      <c r="HJ36" s="207"/>
      <c r="HK36" s="207"/>
      <c r="HL36" s="207"/>
      <c r="HM36" s="207"/>
      <c r="HN36" s="207"/>
      <c r="HO36" s="207"/>
      <c r="HP36" s="207"/>
      <c r="HQ36" s="207"/>
      <c r="HR36" s="208"/>
      <c r="HS36" s="203" t="str">
        <f>IF(SUMPRODUCT(--ISNUMBER(SEARCH("в",AW36:DH39)))&gt;0,"В","")</f>
        <v/>
      </c>
      <c r="HT36" s="204"/>
      <c r="HU36" s="204"/>
      <c r="HV36" s="204"/>
      <c r="HW36" s="204"/>
      <c r="HX36" s="204"/>
      <c r="HY36" s="204"/>
      <c r="HZ36" s="204"/>
      <c r="IA36" s="204"/>
      <c r="IB36" s="204"/>
      <c r="IC36" s="204"/>
      <c r="ID36" s="204"/>
      <c r="IE36" s="204"/>
      <c r="IF36" s="204"/>
      <c r="IG36" s="205"/>
      <c r="IH36" s="145" t="str">
        <f t="shared" si="14"/>
        <v/>
      </c>
      <c r="II36" s="145"/>
      <c r="IJ36" s="145"/>
      <c r="IK36" s="145"/>
      <c r="IL36" s="145"/>
      <c r="IM36" s="145"/>
      <c r="IN36" s="145"/>
      <c r="IO36" s="145"/>
      <c r="IP36" s="145"/>
      <c r="IQ36" s="145"/>
      <c r="IR36" s="145"/>
      <c r="IS36" s="145"/>
      <c r="IT36" s="145"/>
      <c r="IU36" s="145"/>
      <c r="IV36" s="145"/>
      <c r="IW36" s="73"/>
    </row>
    <row r="37" spans="1:257" ht="12" thickBot="1">
      <c r="A37" s="133"/>
      <c r="B37" s="133"/>
      <c r="C37" s="133"/>
      <c r="D37" s="133"/>
      <c r="E37" s="133"/>
      <c r="F37" s="133"/>
      <c r="G37" s="133"/>
      <c r="H37" s="133"/>
      <c r="I37" s="180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2"/>
      <c r="AJ37" s="189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1"/>
      <c r="AW37" s="156" t="str">
        <f>IF(AW36="Я",8.25,"")</f>
        <v/>
      </c>
      <c r="AX37" s="157"/>
      <c r="AY37" s="157"/>
      <c r="AZ37" s="158"/>
      <c r="BA37" s="156" t="str">
        <f t="shared" ref="BA37" si="102">IF(BA36="Я",8.25,"")</f>
        <v/>
      </c>
      <c r="BB37" s="157"/>
      <c r="BC37" s="157"/>
      <c r="BD37" s="158"/>
      <c r="BE37" s="156" t="str">
        <f t="shared" ref="BE37" si="103">IF(BE36="Я",8.25,"")</f>
        <v/>
      </c>
      <c r="BF37" s="157"/>
      <c r="BG37" s="157"/>
      <c r="BH37" s="158"/>
      <c r="BI37" s="156" t="str">
        <f t="shared" ref="BI37" si="104">IF(BI36="Я",8.25,"")</f>
        <v/>
      </c>
      <c r="BJ37" s="157"/>
      <c r="BK37" s="157"/>
      <c r="BL37" s="158"/>
      <c r="BM37" s="156" t="str">
        <f t="shared" ref="BM37" si="105">IF(BM36="Я",8.25,"")</f>
        <v/>
      </c>
      <c r="BN37" s="157"/>
      <c r="BO37" s="157"/>
      <c r="BP37" s="158"/>
      <c r="BQ37" s="156" t="str">
        <f t="shared" ref="BQ37" si="106">IF(BQ36="Я",8.25,"")</f>
        <v/>
      </c>
      <c r="BR37" s="157"/>
      <c r="BS37" s="157"/>
      <c r="BT37" s="158"/>
      <c r="BU37" s="156" t="str">
        <f t="shared" ref="BU37" si="107">IF(BU36="Я",8.25,"")</f>
        <v/>
      </c>
      <c r="BV37" s="157"/>
      <c r="BW37" s="157"/>
      <c r="BX37" s="158"/>
      <c r="BY37" s="156" t="str">
        <f t="shared" ref="BY37" si="108">IF(BY36="Я",8.25,"")</f>
        <v/>
      </c>
      <c r="BZ37" s="157"/>
      <c r="CA37" s="157"/>
      <c r="CB37" s="158"/>
      <c r="CC37" s="156" t="str">
        <f t="shared" ref="CC37" si="109">IF(CC36="Я",8.25,"")</f>
        <v/>
      </c>
      <c r="CD37" s="157"/>
      <c r="CE37" s="157"/>
      <c r="CF37" s="158"/>
      <c r="CG37" s="156" t="str">
        <f t="shared" ref="CG37" si="110">IF(CG36="Я",8.25,"")</f>
        <v/>
      </c>
      <c r="CH37" s="157"/>
      <c r="CI37" s="157"/>
      <c r="CJ37" s="158"/>
      <c r="CK37" s="156" t="str">
        <f t="shared" ref="CK37" si="111">IF(CK36="Я",8.25,"")</f>
        <v/>
      </c>
      <c r="CL37" s="157"/>
      <c r="CM37" s="157"/>
      <c r="CN37" s="158"/>
      <c r="CO37" s="156" t="str">
        <f t="shared" ref="CO37" si="112">IF(CO36="Я",8.25,"")</f>
        <v/>
      </c>
      <c r="CP37" s="157"/>
      <c r="CQ37" s="157"/>
      <c r="CR37" s="158"/>
      <c r="CS37" s="156" t="str">
        <f t="shared" ref="CS37" si="113">IF(CS36="Я",8.25,"")</f>
        <v/>
      </c>
      <c r="CT37" s="157"/>
      <c r="CU37" s="157"/>
      <c r="CV37" s="158"/>
      <c r="CW37" s="156" t="str">
        <f t="shared" ref="CW37" si="114">IF(CW36="Я",8.25,"")</f>
        <v/>
      </c>
      <c r="CX37" s="157"/>
      <c r="CY37" s="157"/>
      <c r="CZ37" s="158"/>
      <c r="DA37" s="156" t="str">
        <f t="shared" ref="DA37" si="115">IF(DA36="Я",8.25,"")</f>
        <v/>
      </c>
      <c r="DB37" s="157"/>
      <c r="DC37" s="157"/>
      <c r="DD37" s="158"/>
      <c r="DE37" s="156" t="s">
        <v>117</v>
      </c>
      <c r="DF37" s="157"/>
      <c r="DG37" s="157"/>
      <c r="DH37" s="158"/>
      <c r="DI37" s="87"/>
      <c r="DJ37" s="141">
        <f>SUM(AW37:DH37)</f>
        <v>0</v>
      </c>
      <c r="DK37" s="141"/>
      <c r="DL37" s="141"/>
      <c r="DM37" s="141"/>
      <c r="DN37" s="141"/>
      <c r="DO37" s="141"/>
      <c r="DP37" s="141"/>
      <c r="DQ37" s="141"/>
      <c r="DR37" s="141"/>
      <c r="DS37" s="141"/>
      <c r="DT37" s="153"/>
      <c r="DU37" s="154"/>
      <c r="DV37" s="154"/>
      <c r="DW37" s="154"/>
      <c r="DX37" s="154"/>
      <c r="DY37" s="154"/>
      <c r="DZ37" s="155"/>
      <c r="EA37" s="105"/>
      <c r="EB37" s="105"/>
      <c r="EC37" s="105"/>
      <c r="ED37" s="105"/>
      <c r="EE37" s="105"/>
      <c r="EF37" s="105"/>
      <c r="EG37" s="105"/>
      <c r="EH37" s="105"/>
      <c r="EI37" s="105"/>
      <c r="EJ37" s="105"/>
      <c r="EK37" s="105"/>
      <c r="EL37" s="105"/>
      <c r="EM37" s="105"/>
      <c r="EN37" s="105"/>
      <c r="EO37" s="105"/>
      <c r="EP37" s="105"/>
      <c r="EQ37" s="105"/>
      <c r="ER37" s="105"/>
      <c r="ES37" s="105"/>
      <c r="ET37" s="105"/>
      <c r="EU37" s="105"/>
      <c r="EV37" s="105"/>
      <c r="EW37" s="105"/>
      <c r="EX37" s="105"/>
      <c r="EY37" s="105"/>
      <c r="EZ37" s="126"/>
      <c r="FA37" s="126"/>
      <c r="FB37" s="126"/>
      <c r="FC37" s="126"/>
      <c r="FD37" s="126"/>
      <c r="FE37" s="126"/>
      <c r="FF37" s="126"/>
      <c r="FG37" s="126"/>
      <c r="FH37" s="105"/>
      <c r="FI37" s="105"/>
      <c r="FJ37" s="105"/>
      <c r="FK37" s="105"/>
      <c r="FL37" s="105"/>
      <c r="FM37" s="105"/>
      <c r="FN37" s="105"/>
      <c r="FO37" s="105"/>
      <c r="FP37" s="105"/>
      <c r="FQ37" s="105"/>
      <c r="FR37" s="105"/>
      <c r="FS37" s="105"/>
      <c r="FT37" s="105"/>
      <c r="FU37" s="105"/>
      <c r="FV37" s="105"/>
      <c r="FW37" s="105"/>
      <c r="FX37" s="105"/>
      <c r="FY37" s="105"/>
      <c r="FZ37" s="105"/>
      <c r="GA37" s="105"/>
      <c r="GB37" s="105"/>
      <c r="GC37" s="105"/>
      <c r="GD37" s="105"/>
      <c r="GE37" s="105"/>
      <c r="GF37" s="105"/>
      <c r="GG37" s="126"/>
      <c r="GH37" s="126"/>
      <c r="GI37" s="126"/>
      <c r="GJ37" s="126"/>
      <c r="GK37" s="126"/>
      <c r="GL37" s="126"/>
      <c r="GM37" s="126"/>
      <c r="GN37" s="126"/>
      <c r="GO37" s="163"/>
      <c r="GP37" s="163"/>
      <c r="GQ37" s="163"/>
      <c r="GR37" s="163"/>
      <c r="GS37" s="163"/>
      <c r="GT37" s="163"/>
      <c r="GU37" s="163"/>
      <c r="GV37" s="163"/>
      <c r="GW37" s="163"/>
      <c r="GX37" s="163"/>
      <c r="GY37" s="163"/>
      <c r="GZ37" s="163"/>
      <c r="HA37" s="163"/>
      <c r="HB37" s="163"/>
      <c r="HC37" s="163"/>
      <c r="HD37" s="164"/>
      <c r="HE37" s="164"/>
      <c r="HF37" s="164"/>
      <c r="HG37" s="164"/>
      <c r="HH37" s="164"/>
      <c r="HI37" s="164"/>
      <c r="HJ37" s="164"/>
      <c r="HK37" s="164"/>
      <c r="HL37" s="164"/>
      <c r="HM37" s="164"/>
      <c r="HN37" s="164"/>
      <c r="HO37" s="164"/>
      <c r="HP37" s="164"/>
      <c r="HQ37" s="164"/>
      <c r="HR37" s="164"/>
      <c r="HS37" s="203" t="str">
        <f>IF(SUMPRODUCT(--ISNUMBER(SEARCH("от",AW36:DH39)))&gt;0,"ОТ","")</f>
        <v/>
      </c>
      <c r="HT37" s="204"/>
      <c r="HU37" s="204"/>
      <c r="HV37" s="204"/>
      <c r="HW37" s="204"/>
      <c r="HX37" s="204"/>
      <c r="HY37" s="204"/>
      <c r="HZ37" s="204"/>
      <c r="IA37" s="204"/>
      <c r="IB37" s="204"/>
      <c r="IC37" s="204"/>
      <c r="ID37" s="204"/>
      <c r="IE37" s="204"/>
      <c r="IF37" s="204"/>
      <c r="IG37" s="205"/>
      <c r="IH37" s="145" t="str">
        <f t="shared" si="14"/>
        <v/>
      </c>
      <c r="II37" s="145"/>
      <c r="IJ37" s="145"/>
      <c r="IK37" s="145"/>
      <c r="IL37" s="145"/>
      <c r="IM37" s="145"/>
      <c r="IN37" s="145"/>
      <c r="IO37" s="145"/>
      <c r="IP37" s="145"/>
      <c r="IQ37" s="145"/>
      <c r="IR37" s="145"/>
      <c r="IS37" s="145"/>
      <c r="IT37" s="145"/>
      <c r="IU37" s="145"/>
      <c r="IV37" s="145"/>
      <c r="IW37" s="73"/>
    </row>
    <row r="38" spans="1:257" ht="12" thickBot="1">
      <c r="A38" s="133"/>
      <c r="B38" s="133"/>
      <c r="C38" s="133"/>
      <c r="D38" s="133"/>
      <c r="E38" s="133"/>
      <c r="F38" s="133"/>
      <c r="G38" s="133"/>
      <c r="H38" s="133"/>
      <c r="I38" s="180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2"/>
      <c r="AJ38" s="189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1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137"/>
      <c r="BH38" s="137"/>
      <c r="BI38" s="137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37"/>
      <c r="BU38" s="137"/>
      <c r="BV38" s="137"/>
      <c r="BW38" s="137"/>
      <c r="BX38" s="137"/>
      <c r="BY38" s="137"/>
      <c r="BZ38" s="137"/>
      <c r="CA38" s="137"/>
      <c r="CB38" s="137"/>
      <c r="CC38" s="137"/>
      <c r="CD38" s="137"/>
      <c r="CE38" s="137"/>
      <c r="CF38" s="137"/>
      <c r="CG38" s="137"/>
      <c r="CH38" s="137"/>
      <c r="CI38" s="137"/>
      <c r="CJ38" s="137"/>
      <c r="CK38" s="137"/>
      <c r="CL38" s="137"/>
      <c r="CM38" s="137"/>
      <c r="CN38" s="137"/>
      <c r="CO38" s="137"/>
      <c r="CP38" s="137"/>
      <c r="CQ38" s="137"/>
      <c r="CR38" s="137"/>
      <c r="CS38" s="137"/>
      <c r="CT38" s="137"/>
      <c r="CU38" s="137"/>
      <c r="CV38" s="137"/>
      <c r="CW38" s="137"/>
      <c r="CX38" s="137"/>
      <c r="CY38" s="137"/>
      <c r="CZ38" s="137"/>
      <c r="DA38" s="137"/>
      <c r="DB38" s="137"/>
      <c r="DC38" s="137"/>
      <c r="DD38" s="137"/>
      <c r="DE38" s="137"/>
      <c r="DF38" s="137"/>
      <c r="DG38" s="137"/>
      <c r="DH38" s="137"/>
      <c r="DI38" s="88"/>
      <c r="DJ38" s="149">
        <f>COUNTIF(AW38:DE38,"*Я*")</f>
        <v>0</v>
      </c>
      <c r="DK38" s="149"/>
      <c r="DL38" s="149"/>
      <c r="DM38" s="149"/>
      <c r="DN38" s="149"/>
      <c r="DO38" s="149"/>
      <c r="DP38" s="149"/>
      <c r="DQ38" s="149"/>
      <c r="DR38" s="149"/>
      <c r="DS38" s="149"/>
      <c r="DT38" s="168">
        <f>SUM(DJ37+DJ39)</f>
        <v>0</v>
      </c>
      <c r="DU38" s="169"/>
      <c r="DV38" s="169"/>
      <c r="DW38" s="169"/>
      <c r="DX38" s="169"/>
      <c r="DY38" s="169"/>
      <c r="DZ38" s="170"/>
      <c r="EA38" s="105"/>
      <c r="EB38" s="105"/>
      <c r="EC38" s="105"/>
      <c r="ED38" s="105"/>
      <c r="EE38" s="105"/>
      <c r="EF38" s="105"/>
      <c r="EG38" s="105"/>
      <c r="EH38" s="105"/>
      <c r="EI38" s="105"/>
      <c r="EJ38" s="105"/>
      <c r="EK38" s="105"/>
      <c r="EL38" s="105"/>
      <c r="EM38" s="105"/>
      <c r="EN38" s="105"/>
      <c r="EO38" s="105"/>
      <c r="EP38" s="105"/>
      <c r="EQ38" s="105"/>
      <c r="ER38" s="105"/>
      <c r="ES38" s="105"/>
      <c r="ET38" s="105"/>
      <c r="EU38" s="105"/>
      <c r="EV38" s="105"/>
      <c r="EW38" s="105"/>
      <c r="EX38" s="105"/>
      <c r="EY38" s="105"/>
      <c r="EZ38" s="126"/>
      <c r="FA38" s="126"/>
      <c r="FB38" s="126"/>
      <c r="FC38" s="126"/>
      <c r="FD38" s="126"/>
      <c r="FE38" s="126"/>
      <c r="FF38" s="126"/>
      <c r="FG38" s="126"/>
      <c r="FH38" s="105"/>
      <c r="FI38" s="105"/>
      <c r="FJ38" s="105"/>
      <c r="FK38" s="105"/>
      <c r="FL38" s="105"/>
      <c r="FM38" s="105"/>
      <c r="FN38" s="105"/>
      <c r="FO38" s="105"/>
      <c r="FP38" s="105"/>
      <c r="FQ38" s="105"/>
      <c r="FR38" s="105"/>
      <c r="FS38" s="105"/>
      <c r="FT38" s="105"/>
      <c r="FU38" s="105"/>
      <c r="FV38" s="105"/>
      <c r="FW38" s="105"/>
      <c r="FX38" s="105"/>
      <c r="FY38" s="105"/>
      <c r="FZ38" s="105"/>
      <c r="GA38" s="105"/>
      <c r="GB38" s="105"/>
      <c r="GC38" s="105"/>
      <c r="GD38" s="105"/>
      <c r="GE38" s="105"/>
      <c r="GF38" s="105"/>
      <c r="GG38" s="126"/>
      <c r="GH38" s="126"/>
      <c r="GI38" s="126"/>
      <c r="GJ38" s="126"/>
      <c r="GK38" s="126"/>
      <c r="GL38" s="126"/>
      <c r="GM38" s="126"/>
      <c r="GN38" s="126"/>
      <c r="GO38" s="163"/>
      <c r="GP38" s="163"/>
      <c r="GQ38" s="163"/>
      <c r="GR38" s="163"/>
      <c r="GS38" s="163"/>
      <c r="GT38" s="163"/>
      <c r="GU38" s="163"/>
      <c r="GV38" s="163"/>
      <c r="GW38" s="163"/>
      <c r="GX38" s="163"/>
      <c r="GY38" s="163"/>
      <c r="GZ38" s="163"/>
      <c r="HA38" s="163"/>
      <c r="HB38" s="163"/>
      <c r="HC38" s="163"/>
      <c r="HD38" s="164"/>
      <c r="HE38" s="164"/>
      <c r="HF38" s="164"/>
      <c r="HG38" s="164"/>
      <c r="HH38" s="164"/>
      <c r="HI38" s="164"/>
      <c r="HJ38" s="164"/>
      <c r="HK38" s="164"/>
      <c r="HL38" s="164"/>
      <c r="HM38" s="164"/>
      <c r="HN38" s="164"/>
      <c r="HO38" s="164"/>
      <c r="HP38" s="164"/>
      <c r="HQ38" s="164"/>
      <c r="HR38" s="164"/>
      <c r="HS38" s="203" t="str">
        <f>IF(SUMPRODUCT(--ISNUMBER(SEARCH("б",AW36:DH39)))&gt;0,"Б","")</f>
        <v/>
      </c>
      <c r="HT38" s="204"/>
      <c r="HU38" s="204"/>
      <c r="HV38" s="204"/>
      <c r="HW38" s="204"/>
      <c r="HX38" s="204"/>
      <c r="HY38" s="204"/>
      <c r="HZ38" s="204"/>
      <c r="IA38" s="204"/>
      <c r="IB38" s="204"/>
      <c r="IC38" s="204"/>
      <c r="ID38" s="204"/>
      <c r="IE38" s="204"/>
      <c r="IF38" s="204"/>
      <c r="IG38" s="205"/>
      <c r="IH38" s="145" t="str">
        <f>IF(HS38="","",COUNTIF(AW36:DH39,HS38))</f>
        <v/>
      </c>
      <c r="II38" s="145"/>
      <c r="IJ38" s="145"/>
      <c r="IK38" s="145"/>
      <c r="IL38" s="145"/>
      <c r="IM38" s="145"/>
      <c r="IN38" s="145"/>
      <c r="IO38" s="145"/>
      <c r="IP38" s="145"/>
      <c r="IQ38" s="145"/>
      <c r="IR38" s="145"/>
      <c r="IS38" s="145"/>
      <c r="IT38" s="145"/>
      <c r="IU38" s="145"/>
      <c r="IV38" s="145"/>
      <c r="IW38" s="73"/>
    </row>
    <row r="39" spans="1:257" ht="12" thickBot="1">
      <c r="A39" s="133"/>
      <c r="B39" s="133"/>
      <c r="C39" s="133"/>
      <c r="D39" s="133"/>
      <c r="E39" s="133"/>
      <c r="F39" s="133"/>
      <c r="G39" s="133"/>
      <c r="H39" s="133"/>
      <c r="I39" s="183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5"/>
      <c r="AJ39" s="192"/>
      <c r="AK39" s="193"/>
      <c r="AL39" s="193"/>
      <c r="AM39" s="193"/>
      <c r="AN39" s="193"/>
      <c r="AO39" s="193"/>
      <c r="AP39" s="193"/>
      <c r="AQ39" s="193"/>
      <c r="AR39" s="193"/>
      <c r="AS39" s="193"/>
      <c r="AT39" s="193"/>
      <c r="AU39" s="193"/>
      <c r="AV39" s="194"/>
      <c r="AW39" s="165" t="str">
        <f>IF(AW38="Я",8.25,"")</f>
        <v/>
      </c>
      <c r="AX39" s="166"/>
      <c r="AY39" s="166"/>
      <c r="AZ39" s="167"/>
      <c r="BA39" s="165" t="str">
        <f t="shared" ref="BA39" si="116">IF(BA38="Я",8.25,"")</f>
        <v/>
      </c>
      <c r="BB39" s="166"/>
      <c r="BC39" s="166"/>
      <c r="BD39" s="167"/>
      <c r="BE39" s="165" t="str">
        <f t="shared" ref="BE39" si="117">IF(BE38="Я",8.25,"")</f>
        <v/>
      </c>
      <c r="BF39" s="166"/>
      <c r="BG39" s="166"/>
      <c r="BH39" s="167"/>
      <c r="BI39" s="165" t="str">
        <f t="shared" ref="BI39" si="118">IF(BI38="Я",8.25,"")</f>
        <v/>
      </c>
      <c r="BJ39" s="166"/>
      <c r="BK39" s="166"/>
      <c r="BL39" s="167"/>
      <c r="BM39" s="165" t="str">
        <f t="shared" ref="BM39" si="119">IF(BM38="Я",8.25,"")</f>
        <v/>
      </c>
      <c r="BN39" s="166"/>
      <c r="BO39" s="166"/>
      <c r="BP39" s="167"/>
      <c r="BQ39" s="165" t="str">
        <f t="shared" ref="BQ39" si="120">IF(BQ38="Я",8.25,"")</f>
        <v/>
      </c>
      <c r="BR39" s="166"/>
      <c r="BS39" s="166"/>
      <c r="BT39" s="167"/>
      <c r="BU39" s="165" t="str">
        <f t="shared" ref="BU39" si="121">IF(BU38="Я",8.25,"")</f>
        <v/>
      </c>
      <c r="BV39" s="166"/>
      <c r="BW39" s="166"/>
      <c r="BX39" s="167"/>
      <c r="BY39" s="165" t="str">
        <f t="shared" ref="BY39" si="122">IF(BY38="Я",8.25,"")</f>
        <v/>
      </c>
      <c r="BZ39" s="166"/>
      <c r="CA39" s="166"/>
      <c r="CB39" s="167"/>
      <c r="CC39" s="165" t="str">
        <f t="shared" ref="CC39" si="123">IF(CC38="Я",8.25,"")</f>
        <v/>
      </c>
      <c r="CD39" s="166"/>
      <c r="CE39" s="166"/>
      <c r="CF39" s="167"/>
      <c r="CG39" s="165" t="str">
        <f t="shared" ref="CG39" si="124">IF(CG38="Я",8.25,"")</f>
        <v/>
      </c>
      <c r="CH39" s="166"/>
      <c r="CI39" s="166"/>
      <c r="CJ39" s="167"/>
      <c r="CK39" s="165" t="str">
        <f t="shared" ref="CK39" si="125">IF(CK38="Я",8.25,"")</f>
        <v/>
      </c>
      <c r="CL39" s="166"/>
      <c r="CM39" s="166"/>
      <c r="CN39" s="167"/>
      <c r="CO39" s="165" t="str">
        <f t="shared" ref="CO39" si="126">IF(CO38="Я",8.25,"")</f>
        <v/>
      </c>
      <c r="CP39" s="166"/>
      <c r="CQ39" s="166"/>
      <c r="CR39" s="167"/>
      <c r="CS39" s="165" t="str">
        <f t="shared" ref="CS39" si="127">IF(CS38="Я",8.25,"")</f>
        <v/>
      </c>
      <c r="CT39" s="166"/>
      <c r="CU39" s="166"/>
      <c r="CV39" s="167"/>
      <c r="CW39" s="165" t="str">
        <f t="shared" ref="CW39" si="128">IF(CW38="Я",8.25,"")</f>
        <v/>
      </c>
      <c r="CX39" s="166"/>
      <c r="CY39" s="166"/>
      <c r="CZ39" s="167"/>
      <c r="DA39" s="165" t="str">
        <f t="shared" ref="DA39" si="129">IF(DA38="Я",8.25,"")</f>
        <v/>
      </c>
      <c r="DB39" s="166"/>
      <c r="DC39" s="166"/>
      <c r="DD39" s="167"/>
      <c r="DE39" s="165" t="str">
        <f t="shared" ref="DE39" si="130">IF(DE38="Я",8.25,"")</f>
        <v/>
      </c>
      <c r="DF39" s="166"/>
      <c r="DG39" s="166"/>
      <c r="DH39" s="167"/>
      <c r="DI39" s="87"/>
      <c r="DJ39" s="141">
        <f>SUM(AW39:DH39)</f>
        <v>0</v>
      </c>
      <c r="DK39" s="141"/>
      <c r="DL39" s="141"/>
      <c r="DM39" s="141"/>
      <c r="DN39" s="141"/>
      <c r="DO39" s="141"/>
      <c r="DP39" s="141"/>
      <c r="DQ39" s="141"/>
      <c r="DR39" s="141"/>
      <c r="DS39" s="141"/>
      <c r="DT39" s="171"/>
      <c r="DU39" s="172"/>
      <c r="DV39" s="172"/>
      <c r="DW39" s="172"/>
      <c r="DX39" s="172"/>
      <c r="DY39" s="172"/>
      <c r="DZ39" s="173"/>
      <c r="EA39" s="196"/>
      <c r="EB39" s="196"/>
      <c r="EC39" s="196"/>
      <c r="ED39" s="196"/>
      <c r="EE39" s="196"/>
      <c r="EF39" s="196"/>
      <c r="EG39" s="196"/>
      <c r="EH39" s="196"/>
      <c r="EI39" s="196"/>
      <c r="EJ39" s="196"/>
      <c r="EK39" s="196"/>
      <c r="EL39" s="196"/>
      <c r="EM39" s="196"/>
      <c r="EN39" s="196"/>
      <c r="EO39" s="196"/>
      <c r="EP39" s="196"/>
      <c r="EQ39" s="196"/>
      <c r="ER39" s="196"/>
      <c r="ES39" s="196"/>
      <c r="ET39" s="196"/>
      <c r="EU39" s="196"/>
      <c r="EV39" s="196"/>
      <c r="EW39" s="196"/>
      <c r="EX39" s="196"/>
      <c r="EY39" s="196"/>
      <c r="EZ39" s="197"/>
      <c r="FA39" s="197"/>
      <c r="FB39" s="197"/>
      <c r="FC39" s="197"/>
      <c r="FD39" s="197"/>
      <c r="FE39" s="197"/>
      <c r="FF39" s="197"/>
      <c r="FG39" s="197"/>
      <c r="FH39" s="196"/>
      <c r="FI39" s="196"/>
      <c r="FJ39" s="196"/>
      <c r="FK39" s="196"/>
      <c r="FL39" s="196"/>
      <c r="FM39" s="196"/>
      <c r="FN39" s="196"/>
      <c r="FO39" s="196"/>
      <c r="FP39" s="196"/>
      <c r="FQ39" s="196"/>
      <c r="FR39" s="196"/>
      <c r="FS39" s="196"/>
      <c r="FT39" s="196"/>
      <c r="FU39" s="196"/>
      <c r="FV39" s="196"/>
      <c r="FW39" s="196"/>
      <c r="FX39" s="196"/>
      <c r="FY39" s="196"/>
      <c r="FZ39" s="196"/>
      <c r="GA39" s="196"/>
      <c r="GB39" s="196"/>
      <c r="GC39" s="196"/>
      <c r="GD39" s="196"/>
      <c r="GE39" s="196"/>
      <c r="GF39" s="196"/>
      <c r="GG39" s="197"/>
      <c r="GH39" s="197"/>
      <c r="GI39" s="197"/>
      <c r="GJ39" s="197"/>
      <c r="GK39" s="197"/>
      <c r="GL39" s="197"/>
      <c r="GM39" s="197"/>
      <c r="GN39" s="197"/>
      <c r="GO39" s="198"/>
      <c r="GP39" s="198"/>
      <c r="GQ39" s="198"/>
      <c r="GR39" s="198"/>
      <c r="GS39" s="198"/>
      <c r="GT39" s="198"/>
      <c r="GU39" s="198"/>
      <c r="GV39" s="198"/>
      <c r="GW39" s="198"/>
      <c r="GX39" s="198"/>
      <c r="GY39" s="198"/>
      <c r="GZ39" s="198"/>
      <c r="HA39" s="198"/>
      <c r="HB39" s="198"/>
      <c r="HC39" s="198"/>
      <c r="HD39" s="174"/>
      <c r="HE39" s="174"/>
      <c r="HF39" s="174"/>
      <c r="HG39" s="174"/>
      <c r="HH39" s="174"/>
      <c r="HI39" s="174"/>
      <c r="HJ39" s="174"/>
      <c r="HK39" s="174"/>
      <c r="HL39" s="174"/>
      <c r="HM39" s="174"/>
      <c r="HN39" s="174"/>
      <c r="HO39" s="174"/>
      <c r="HP39" s="174"/>
      <c r="HQ39" s="174"/>
      <c r="HR39" s="174"/>
      <c r="HS39" s="212"/>
      <c r="HT39" s="213"/>
      <c r="HU39" s="213"/>
      <c r="HV39" s="213"/>
      <c r="HW39" s="213"/>
      <c r="HX39" s="213"/>
      <c r="HY39" s="213"/>
      <c r="HZ39" s="213"/>
      <c r="IA39" s="213"/>
      <c r="IB39" s="213"/>
      <c r="IC39" s="213"/>
      <c r="ID39" s="213"/>
      <c r="IE39" s="213"/>
      <c r="IF39" s="213"/>
      <c r="IG39" s="214"/>
      <c r="IH39" s="209" t="str">
        <f t="shared" si="14"/>
        <v/>
      </c>
      <c r="II39" s="210"/>
      <c r="IJ39" s="210"/>
      <c r="IK39" s="210"/>
      <c r="IL39" s="210"/>
      <c r="IM39" s="210"/>
      <c r="IN39" s="210"/>
      <c r="IO39" s="210"/>
      <c r="IP39" s="210"/>
      <c r="IQ39" s="210"/>
      <c r="IR39" s="210"/>
      <c r="IS39" s="210"/>
      <c r="IT39" s="210"/>
      <c r="IU39" s="210"/>
      <c r="IV39" s="211"/>
      <c r="IW39" s="73"/>
    </row>
    <row r="40" spans="1:257"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80" t="s">
        <v>40</v>
      </c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  <c r="IT40" s="73"/>
      <c r="IU40" s="73"/>
      <c r="IV40" s="73"/>
      <c r="IW40" s="73"/>
    </row>
    <row r="41" spans="1:257" ht="12.75" customHeight="1">
      <c r="A41" s="215" t="s">
        <v>41</v>
      </c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  <c r="P41" s="215"/>
      <c r="Q41" s="215"/>
      <c r="R41" s="215"/>
      <c r="S41" s="215"/>
      <c r="T41" s="215"/>
      <c r="U41" s="215"/>
      <c r="V41" s="215"/>
      <c r="W41" s="215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  <c r="BI41" s="217"/>
      <c r="BJ41" s="217"/>
      <c r="BK41" s="217"/>
      <c r="BL41" s="217"/>
      <c r="BM41" s="217"/>
      <c r="BN41" s="73"/>
      <c r="BO41" s="217"/>
      <c r="BP41" s="217"/>
      <c r="BQ41" s="217"/>
      <c r="BR41" s="217"/>
      <c r="BS41" s="217"/>
      <c r="BT41" s="217"/>
      <c r="BU41" s="217"/>
      <c r="BV41" s="217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217"/>
      <c r="CH41" s="217"/>
      <c r="CI41" s="217"/>
      <c r="CJ41" s="217"/>
      <c r="CK41" s="84"/>
      <c r="CL41" s="84"/>
      <c r="CM41" s="84"/>
      <c r="CN41" s="84"/>
      <c r="CO41" s="84"/>
      <c r="CP41" s="84"/>
      <c r="CQ41" s="84"/>
      <c r="CR41" s="84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80" t="s">
        <v>42</v>
      </c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217"/>
      <c r="FH41" s="217"/>
      <c r="FI41" s="217"/>
      <c r="FJ41" s="217"/>
      <c r="FK41" s="217"/>
      <c r="FL41" s="217"/>
      <c r="FM41" s="217"/>
      <c r="FN41" s="217"/>
      <c r="FO41" s="217"/>
      <c r="FP41" s="217"/>
      <c r="FQ41" s="217"/>
      <c r="FR41" s="217"/>
      <c r="FS41" s="217"/>
      <c r="FT41" s="217"/>
      <c r="FU41" s="217"/>
      <c r="FV41" s="217"/>
      <c r="FW41" s="217"/>
      <c r="FX41" s="217"/>
      <c r="FY41" s="217"/>
      <c r="FZ41" s="217"/>
      <c r="GA41" s="217"/>
      <c r="GB41" s="217"/>
      <c r="GC41" s="217"/>
      <c r="GD41" s="73"/>
      <c r="GE41" s="217"/>
      <c r="GF41" s="217"/>
      <c r="GG41" s="217"/>
      <c r="GH41" s="217"/>
      <c r="GI41" s="217"/>
      <c r="GJ41" s="217"/>
      <c r="GK41" s="217"/>
      <c r="GL41" s="217"/>
      <c r="GM41" s="217"/>
      <c r="GN41" s="217"/>
      <c r="GO41" s="217"/>
      <c r="GP41" s="217"/>
      <c r="GQ41" s="217"/>
      <c r="GR41" s="217"/>
      <c r="GS41" s="217"/>
      <c r="GT41" s="217"/>
      <c r="GU41" s="217"/>
      <c r="GV41" s="73"/>
      <c r="GW41" s="217"/>
      <c r="GX41" s="217"/>
      <c r="GY41" s="217"/>
      <c r="GZ41" s="217"/>
      <c r="HA41" s="217"/>
      <c r="HB41" s="217"/>
      <c r="HC41" s="217"/>
      <c r="HD41" s="217"/>
      <c r="HE41" s="217"/>
      <c r="HF41" s="217"/>
      <c r="HG41" s="217"/>
      <c r="HH41" s="217"/>
      <c r="HI41" s="217"/>
      <c r="HJ41" s="217"/>
      <c r="HK41" s="217"/>
      <c r="HL41" s="217"/>
      <c r="HM41" s="217"/>
      <c r="HN41" s="217"/>
      <c r="HO41" s="217"/>
      <c r="HP41" s="217"/>
      <c r="HQ41" s="217"/>
      <c r="HR41" s="217"/>
      <c r="HS41" s="217"/>
      <c r="HT41" s="73"/>
      <c r="HU41" s="220">
        <f>SUM(ES13)</f>
        <v>41729</v>
      </c>
      <c r="HV41" s="221"/>
      <c r="HW41" s="222"/>
      <c r="HX41" s="222"/>
      <c r="HY41" s="222"/>
      <c r="HZ41" s="222"/>
      <c r="IA41" s="222"/>
      <c r="IB41" s="222"/>
      <c r="IC41" s="222"/>
      <c r="ID41" s="222"/>
      <c r="IE41" s="222"/>
      <c r="IF41" s="222"/>
      <c r="IG41" s="222"/>
      <c r="IH41" s="222"/>
      <c r="II41" s="222"/>
      <c r="IJ41" s="222"/>
      <c r="IK41" s="222"/>
      <c r="IL41" s="222"/>
      <c r="IM41" s="222"/>
      <c r="IN41" s="222"/>
      <c r="IO41" s="222"/>
      <c r="IP41" s="222"/>
      <c r="IQ41" s="222"/>
      <c r="IR41" s="222"/>
      <c r="IS41" s="222"/>
      <c r="IT41" s="222"/>
      <c r="IU41" s="222"/>
      <c r="IV41" s="222"/>
      <c r="IW41" s="222"/>
    </row>
    <row r="42" spans="1:257" ht="10.5" customHeight="1">
      <c r="X42" s="218" t="s">
        <v>43</v>
      </c>
      <c r="Y42" s="218"/>
      <c r="Z42" s="218"/>
      <c r="AA42" s="218"/>
      <c r="AB42" s="218"/>
      <c r="AC42" s="218"/>
      <c r="AD42" s="218"/>
      <c r="AE42" s="218"/>
      <c r="AF42" s="218"/>
      <c r="AG42" s="218"/>
      <c r="AH42" s="218"/>
      <c r="AI42" s="218"/>
      <c r="AJ42" s="218"/>
      <c r="AK42" s="218"/>
      <c r="AL42" s="218"/>
      <c r="AM42" s="218"/>
      <c r="AN42" s="218"/>
      <c r="AO42" s="218"/>
      <c r="AP42" s="218"/>
      <c r="AQ42" s="218"/>
      <c r="AR42" s="218"/>
      <c r="AS42" s="218"/>
      <c r="AT42" s="218"/>
      <c r="AU42" s="218"/>
      <c r="AW42" s="218" t="s">
        <v>44</v>
      </c>
      <c r="AX42" s="218"/>
      <c r="AY42" s="218"/>
      <c r="AZ42" s="218"/>
      <c r="BA42" s="218"/>
      <c r="BB42" s="218"/>
      <c r="BC42" s="218"/>
      <c r="BD42" s="218"/>
      <c r="BE42" s="218"/>
      <c r="BF42" s="218"/>
      <c r="BG42" s="218"/>
      <c r="BH42" s="218"/>
      <c r="BI42" s="218"/>
      <c r="BJ42" s="218"/>
      <c r="BK42" s="218"/>
      <c r="BL42" s="218"/>
      <c r="BM42" s="218"/>
      <c r="BO42" s="218" t="s">
        <v>45</v>
      </c>
      <c r="BP42" s="218"/>
      <c r="BQ42" s="218"/>
      <c r="BR42" s="218"/>
      <c r="BS42" s="218"/>
      <c r="BT42" s="218"/>
      <c r="BU42" s="218"/>
      <c r="BV42" s="218"/>
      <c r="BW42" s="218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219" t="s">
        <v>43</v>
      </c>
      <c r="FH42" s="219"/>
      <c r="FI42" s="219"/>
      <c r="FJ42" s="219"/>
      <c r="FK42" s="219"/>
      <c r="FL42" s="219"/>
      <c r="FM42" s="219"/>
      <c r="FN42" s="219"/>
      <c r="FO42" s="219"/>
      <c r="FP42" s="219"/>
      <c r="FQ42" s="219"/>
      <c r="FR42" s="219"/>
      <c r="FS42" s="219"/>
      <c r="FT42" s="219"/>
      <c r="FU42" s="219"/>
      <c r="FV42" s="219"/>
      <c r="FW42" s="219"/>
      <c r="FX42" s="219"/>
      <c r="FY42" s="219"/>
      <c r="FZ42" s="219"/>
      <c r="GA42" s="219"/>
      <c r="GB42" s="219"/>
      <c r="GC42" s="219"/>
      <c r="GD42" s="73"/>
      <c r="GE42" s="219" t="s">
        <v>44</v>
      </c>
      <c r="GF42" s="219"/>
      <c r="GG42" s="219"/>
      <c r="GH42" s="219"/>
      <c r="GI42" s="219"/>
      <c r="GJ42" s="219"/>
      <c r="GK42" s="219"/>
      <c r="GL42" s="219"/>
      <c r="GM42" s="219"/>
      <c r="GN42" s="219"/>
      <c r="GO42" s="219"/>
      <c r="GP42" s="219"/>
      <c r="GQ42" s="219"/>
      <c r="GR42" s="219"/>
      <c r="GS42" s="219"/>
      <c r="GT42" s="219"/>
      <c r="GU42" s="219"/>
      <c r="GV42" s="73"/>
      <c r="GW42" s="219" t="s">
        <v>45</v>
      </c>
      <c r="GX42" s="219"/>
      <c r="GY42" s="219"/>
      <c r="GZ42" s="219"/>
      <c r="HA42" s="219"/>
      <c r="HB42" s="219"/>
      <c r="HC42" s="219"/>
      <c r="HD42" s="219"/>
      <c r="HE42" s="219"/>
      <c r="HF42" s="219"/>
      <c r="HG42" s="219"/>
      <c r="HH42" s="219"/>
      <c r="HI42" s="219"/>
      <c r="HJ42" s="219"/>
      <c r="HK42" s="219"/>
      <c r="HL42" s="219"/>
      <c r="HM42" s="219"/>
      <c r="HN42" s="219"/>
      <c r="HO42" s="219"/>
      <c r="HP42" s="219"/>
      <c r="HQ42" s="219"/>
      <c r="HR42" s="219"/>
      <c r="HS42" s="219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  <c r="IT42" s="73"/>
      <c r="IU42" s="73"/>
      <c r="IV42" s="73"/>
      <c r="IW42" s="73"/>
    </row>
    <row r="43" spans="1:257" ht="10.5" customHeight="1"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O43" s="7"/>
      <c r="BP43" s="7"/>
      <c r="BQ43" s="7"/>
      <c r="BR43" s="216" t="s">
        <v>51</v>
      </c>
      <c r="BS43" s="216"/>
      <c r="BT43" s="216"/>
      <c r="BU43" s="216"/>
      <c r="BV43" s="216"/>
      <c r="BW43" s="216"/>
      <c r="BX43" s="216"/>
      <c r="BY43" s="216"/>
      <c r="BZ43" s="216"/>
      <c r="CA43" s="216"/>
      <c r="CB43" s="216"/>
      <c r="CC43" s="216"/>
      <c r="CD43" s="216"/>
      <c r="CE43" s="216"/>
      <c r="CF43" s="216"/>
      <c r="CG43" s="216"/>
      <c r="CH43" s="216"/>
      <c r="CI43" s="7"/>
      <c r="CJ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</row>
    <row r="44" spans="1:257" ht="10.5" customHeight="1"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O44" s="7"/>
      <c r="BP44" s="7"/>
      <c r="BQ44" s="7"/>
      <c r="BR44" s="218" t="s">
        <v>46</v>
      </c>
      <c r="BS44" s="218"/>
      <c r="BT44" s="218"/>
      <c r="BU44" s="218"/>
      <c r="BV44" s="218"/>
      <c r="BW44" s="218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7"/>
      <c r="CJ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</row>
    <row r="46" spans="1:257" ht="12" thickBot="1"/>
    <row r="47" spans="1:257" ht="12" thickBot="1">
      <c r="AZ47" s="226" t="s">
        <v>37</v>
      </c>
      <c r="BA47" s="226"/>
      <c r="BB47" s="226"/>
      <c r="BC47" s="226"/>
      <c r="BD47" s="226" t="s">
        <v>37</v>
      </c>
      <c r="BE47" s="226"/>
      <c r="BF47" s="226"/>
      <c r="BG47" s="226"/>
      <c r="BH47" s="230" t="s">
        <v>38</v>
      </c>
      <c r="BI47" s="231"/>
      <c r="BJ47" s="231"/>
      <c r="BK47" s="232"/>
      <c r="BL47" s="227" t="s">
        <v>37</v>
      </c>
      <c r="BM47" s="228"/>
      <c r="BN47" s="228"/>
      <c r="BO47" s="229"/>
      <c r="BP47" s="227" t="s">
        <v>37</v>
      </c>
      <c r="BQ47" s="228"/>
      <c r="BR47" s="228"/>
      <c r="BS47" s="229"/>
      <c r="BT47" s="223" t="s">
        <v>38</v>
      </c>
      <c r="BU47" s="224"/>
      <c r="BV47" s="224"/>
      <c r="BW47" s="225"/>
    </row>
    <row r="48" spans="1:257" ht="12" thickBot="1">
      <c r="AZ48" s="156">
        <v>8.25</v>
      </c>
      <c r="BA48" s="157"/>
      <c r="BB48" s="157"/>
      <c r="BC48" s="158"/>
      <c r="BD48" s="156">
        <v>7</v>
      </c>
      <c r="BE48" s="157"/>
      <c r="BF48" s="157"/>
      <c r="BG48" s="158"/>
      <c r="BH48" s="71"/>
      <c r="BI48" s="71"/>
      <c r="BJ48" s="71"/>
      <c r="BK48" s="71"/>
      <c r="BL48" s="165">
        <v>8.25</v>
      </c>
      <c r="BM48" s="166"/>
      <c r="BN48" s="166"/>
      <c r="BO48" s="167"/>
      <c r="BP48" s="165">
        <v>7</v>
      </c>
      <c r="BQ48" s="166"/>
      <c r="BR48" s="166"/>
      <c r="BS48" s="167"/>
      <c r="BT48" s="71"/>
      <c r="BU48" s="71"/>
      <c r="BV48" s="71"/>
      <c r="BW48" s="71"/>
    </row>
  </sheetData>
  <sheetProtection formatCells="0" formatColumns="0" formatRows="0"/>
  <mergeCells count="569">
    <mergeCell ref="BT47:BW47"/>
    <mergeCell ref="AZ47:BC47"/>
    <mergeCell ref="AZ48:BC48"/>
    <mergeCell ref="BD47:BG47"/>
    <mergeCell ref="BD48:BG48"/>
    <mergeCell ref="BL47:BO47"/>
    <mergeCell ref="BP47:BS47"/>
    <mergeCell ref="BL48:BO48"/>
    <mergeCell ref="BP48:BS48"/>
    <mergeCell ref="BH47:BK47"/>
    <mergeCell ref="BR43:CH43"/>
    <mergeCell ref="BR44:CH44"/>
    <mergeCell ref="X42:AU42"/>
    <mergeCell ref="AW42:BM42"/>
    <mergeCell ref="BO42:CJ42"/>
    <mergeCell ref="FG42:GC42"/>
    <mergeCell ref="GE42:GU42"/>
    <mergeCell ref="GW42:HS42"/>
    <mergeCell ref="HU41:IW41"/>
    <mergeCell ref="HD39:HR39"/>
    <mergeCell ref="HS39:IG39"/>
    <mergeCell ref="IH39:IV39"/>
    <mergeCell ref="A41:W41"/>
    <mergeCell ref="X41:AU41"/>
    <mergeCell ref="AW41:BM41"/>
    <mergeCell ref="BO41:CJ41"/>
    <mergeCell ref="FG41:GC41"/>
    <mergeCell ref="GE41:GU41"/>
    <mergeCell ref="GW41:HS41"/>
    <mergeCell ref="EK39:EY39"/>
    <mergeCell ref="EZ39:FG39"/>
    <mergeCell ref="FH39:FQ39"/>
    <mergeCell ref="FR39:GF39"/>
    <mergeCell ref="GG39:GN39"/>
    <mergeCell ref="GO39:HC39"/>
    <mergeCell ref="CC39:CF39"/>
    <mergeCell ref="CG39:CJ39"/>
    <mergeCell ref="CK39:CN39"/>
    <mergeCell ref="CO39:CR39"/>
    <mergeCell ref="CS39:CV39"/>
    <mergeCell ref="CW39:CZ39"/>
    <mergeCell ref="DJ39:DS39"/>
    <mergeCell ref="EA39:EJ39"/>
    <mergeCell ref="HS38:IG38"/>
    <mergeCell ref="IH38:IV38"/>
    <mergeCell ref="AW39:AZ39"/>
    <mergeCell ref="BA39:BD39"/>
    <mergeCell ref="BE39:BH39"/>
    <mergeCell ref="BI39:BL39"/>
    <mergeCell ref="BM39:BP39"/>
    <mergeCell ref="BQ39:BT39"/>
    <mergeCell ref="BU39:BX39"/>
    <mergeCell ref="BY39:CB39"/>
    <mergeCell ref="EZ38:FG38"/>
    <mergeCell ref="FH38:FQ38"/>
    <mergeCell ref="FR38:GF38"/>
    <mergeCell ref="GG38:GN38"/>
    <mergeCell ref="GO38:HC38"/>
    <mergeCell ref="HD38:HR38"/>
    <mergeCell ref="DA38:DD38"/>
    <mergeCell ref="DE38:DH38"/>
    <mergeCell ref="DJ38:DS38"/>
    <mergeCell ref="DT38:DZ39"/>
    <mergeCell ref="EA38:EJ38"/>
    <mergeCell ref="EK38:EY38"/>
    <mergeCell ref="DA39:DD39"/>
    <mergeCell ref="DE39:DH39"/>
    <mergeCell ref="CC38:CF38"/>
    <mergeCell ref="CG38:CJ38"/>
    <mergeCell ref="CK38:CN38"/>
    <mergeCell ref="CO38:CR38"/>
    <mergeCell ref="CS38:CV38"/>
    <mergeCell ref="CW38:CZ38"/>
    <mergeCell ref="HS37:IG37"/>
    <mergeCell ref="IH37:IV37"/>
    <mergeCell ref="AW38:AZ38"/>
    <mergeCell ref="BA38:BD38"/>
    <mergeCell ref="BE38:BH38"/>
    <mergeCell ref="BI38:BL38"/>
    <mergeCell ref="BM38:BP38"/>
    <mergeCell ref="BQ38:BT38"/>
    <mergeCell ref="BU38:BX38"/>
    <mergeCell ref="BY38:CB38"/>
    <mergeCell ref="EZ37:FG37"/>
    <mergeCell ref="FH37:FQ37"/>
    <mergeCell ref="FR37:GF37"/>
    <mergeCell ref="GG37:GN37"/>
    <mergeCell ref="GO37:HC37"/>
    <mergeCell ref="HD37:HR37"/>
    <mergeCell ref="CG37:CJ37"/>
    <mergeCell ref="CK37:CN37"/>
    <mergeCell ref="IH36:IV36"/>
    <mergeCell ref="AW37:AZ37"/>
    <mergeCell ref="BA37:BD37"/>
    <mergeCell ref="BE37:BH37"/>
    <mergeCell ref="BI37:BL37"/>
    <mergeCell ref="BM37:BP37"/>
    <mergeCell ref="BQ37:BT37"/>
    <mergeCell ref="BU37:BX37"/>
    <mergeCell ref="BY37:CB37"/>
    <mergeCell ref="CC37:CF37"/>
    <mergeCell ref="FH36:FQ36"/>
    <mergeCell ref="FR36:GF36"/>
    <mergeCell ref="GG36:GN36"/>
    <mergeCell ref="GO36:HC36"/>
    <mergeCell ref="HD36:HR36"/>
    <mergeCell ref="HS36:IG36"/>
    <mergeCell ref="DE36:DH36"/>
    <mergeCell ref="DJ36:DS36"/>
    <mergeCell ref="DT36:DZ37"/>
    <mergeCell ref="EA36:EJ36"/>
    <mergeCell ref="BU36:BX36"/>
    <mergeCell ref="BY36:CB36"/>
    <mergeCell ref="CC36:CF36"/>
    <mergeCell ref="CG36:CJ36"/>
    <mergeCell ref="GO35:HC35"/>
    <mergeCell ref="HD35:HR35"/>
    <mergeCell ref="HS35:IG35"/>
    <mergeCell ref="EK36:EY36"/>
    <mergeCell ref="EZ36:FG36"/>
    <mergeCell ref="DE37:DH37"/>
    <mergeCell ref="DJ37:DS37"/>
    <mergeCell ref="EA37:EJ37"/>
    <mergeCell ref="EK37:EY37"/>
    <mergeCell ref="CK36:CN36"/>
    <mergeCell ref="CO36:CR36"/>
    <mergeCell ref="CS36:CV36"/>
    <mergeCell ref="CW36:CZ36"/>
    <mergeCell ref="DA36:DD36"/>
    <mergeCell ref="CO37:CR37"/>
    <mergeCell ref="CS37:CV37"/>
    <mergeCell ref="CW37:CZ37"/>
    <mergeCell ref="DA37:DD37"/>
    <mergeCell ref="IH35:IV35"/>
    <mergeCell ref="A36:H39"/>
    <mergeCell ref="I36:AI39"/>
    <mergeCell ref="AJ36:AV39"/>
    <mergeCell ref="AW36:AZ36"/>
    <mergeCell ref="BA36:BD36"/>
    <mergeCell ref="BE36:BH36"/>
    <mergeCell ref="EA35:EJ35"/>
    <mergeCell ref="EK35:EY35"/>
    <mergeCell ref="EZ35:FG35"/>
    <mergeCell ref="FH35:FQ35"/>
    <mergeCell ref="FR35:GF35"/>
    <mergeCell ref="GG35:GN35"/>
    <mergeCell ref="BY35:CB35"/>
    <mergeCell ref="CC35:CF35"/>
    <mergeCell ref="CG35:CJ35"/>
    <mergeCell ref="CK35:CN35"/>
    <mergeCell ref="CO35:CR35"/>
    <mergeCell ref="CS35:CV35"/>
    <mergeCell ref="DE35:DH35"/>
    <mergeCell ref="DJ35:DS35"/>
    <mergeCell ref="BI36:BL36"/>
    <mergeCell ref="BM36:BP36"/>
    <mergeCell ref="BQ36:BT36"/>
    <mergeCell ref="AW35:AZ35"/>
    <mergeCell ref="BA35:BD35"/>
    <mergeCell ref="BE35:BH35"/>
    <mergeCell ref="BI35:BL35"/>
    <mergeCell ref="BM35:BP35"/>
    <mergeCell ref="BQ35:BT35"/>
    <mergeCell ref="BU35:BX35"/>
    <mergeCell ref="EK34:EY34"/>
    <mergeCell ref="EZ34:FG34"/>
    <mergeCell ref="CW34:CZ34"/>
    <mergeCell ref="DA34:DD34"/>
    <mergeCell ref="DE34:DH34"/>
    <mergeCell ref="DJ34:DS34"/>
    <mergeCell ref="DT34:DZ35"/>
    <mergeCell ref="EA34:EJ34"/>
    <mergeCell ref="CW35:CZ35"/>
    <mergeCell ref="DA35:DD35"/>
    <mergeCell ref="AW34:AZ34"/>
    <mergeCell ref="BA34:BD34"/>
    <mergeCell ref="BE34:BH34"/>
    <mergeCell ref="BI34:BL34"/>
    <mergeCell ref="BM34:BP34"/>
    <mergeCell ref="BQ34:BT34"/>
    <mergeCell ref="BU34:BX34"/>
    <mergeCell ref="HD33:HR33"/>
    <mergeCell ref="HS33:IG33"/>
    <mergeCell ref="IH33:IV33"/>
    <mergeCell ref="FH33:FQ33"/>
    <mergeCell ref="FR33:GF33"/>
    <mergeCell ref="GG33:GN33"/>
    <mergeCell ref="GO33:HC33"/>
    <mergeCell ref="HD34:HR34"/>
    <mergeCell ref="HS34:IG34"/>
    <mergeCell ref="IH34:IV34"/>
    <mergeCell ref="FH34:FQ34"/>
    <mergeCell ref="FR34:GF34"/>
    <mergeCell ref="GG34:GN34"/>
    <mergeCell ref="GO34:HC34"/>
    <mergeCell ref="HS32:IG32"/>
    <mergeCell ref="IH32:IV32"/>
    <mergeCell ref="AW33:AZ33"/>
    <mergeCell ref="BA33:BD33"/>
    <mergeCell ref="BE33:BH33"/>
    <mergeCell ref="BI33:BL33"/>
    <mergeCell ref="BM33:BP33"/>
    <mergeCell ref="BQ33:BT33"/>
    <mergeCell ref="BU33:BX33"/>
    <mergeCell ref="BY33:CB33"/>
    <mergeCell ref="EZ32:FG32"/>
    <mergeCell ref="FH32:FQ32"/>
    <mergeCell ref="FR32:GF32"/>
    <mergeCell ref="GG32:GN32"/>
    <mergeCell ref="GO32:HC32"/>
    <mergeCell ref="HD32:HR32"/>
    <mergeCell ref="DA32:DD32"/>
    <mergeCell ref="DE32:DH32"/>
    <mergeCell ref="EK33:EY33"/>
    <mergeCell ref="EZ33:FG33"/>
    <mergeCell ref="CC33:CF33"/>
    <mergeCell ref="CG33:CJ33"/>
    <mergeCell ref="CK33:CN33"/>
    <mergeCell ref="CO33:CR33"/>
    <mergeCell ref="CC34:CF34"/>
    <mergeCell ref="CG34:CJ34"/>
    <mergeCell ref="CK34:CN34"/>
    <mergeCell ref="CO34:CR34"/>
    <mergeCell ref="CS34:CV34"/>
    <mergeCell ref="CS33:CV33"/>
    <mergeCell ref="CW33:CZ33"/>
    <mergeCell ref="DJ33:DS33"/>
    <mergeCell ref="EA33:EJ33"/>
    <mergeCell ref="A32:H35"/>
    <mergeCell ref="I32:AI35"/>
    <mergeCell ref="AJ32:AV35"/>
    <mergeCell ref="AW32:AZ32"/>
    <mergeCell ref="BA32:BD32"/>
    <mergeCell ref="DJ31:DS31"/>
    <mergeCell ref="EA31:EJ31"/>
    <mergeCell ref="EK31:EY31"/>
    <mergeCell ref="EZ31:FG31"/>
    <mergeCell ref="BU31:BX31"/>
    <mergeCell ref="BY31:CB31"/>
    <mergeCell ref="CC31:CF31"/>
    <mergeCell ref="CG31:CJ31"/>
    <mergeCell ref="CK31:CN31"/>
    <mergeCell ref="DJ32:DS32"/>
    <mergeCell ref="DT32:DZ33"/>
    <mergeCell ref="EA32:EJ32"/>
    <mergeCell ref="EK32:EY32"/>
    <mergeCell ref="DA33:DD33"/>
    <mergeCell ref="DE33:DH33"/>
    <mergeCell ref="CO32:CR32"/>
    <mergeCell ref="CS32:CV32"/>
    <mergeCell ref="CW32:CZ32"/>
    <mergeCell ref="BY34:CB34"/>
    <mergeCell ref="IH30:IV30"/>
    <mergeCell ref="AW31:AZ31"/>
    <mergeCell ref="BA31:BD31"/>
    <mergeCell ref="BE31:BH31"/>
    <mergeCell ref="BI31:BL31"/>
    <mergeCell ref="BM31:BP31"/>
    <mergeCell ref="BQ31:BT31"/>
    <mergeCell ref="EA30:EJ30"/>
    <mergeCell ref="EK30:EY30"/>
    <mergeCell ref="EZ30:FG30"/>
    <mergeCell ref="FH30:FQ30"/>
    <mergeCell ref="FR30:GF30"/>
    <mergeCell ref="GG30:GN30"/>
    <mergeCell ref="CS30:CV30"/>
    <mergeCell ref="CW30:CZ30"/>
    <mergeCell ref="DA30:DD30"/>
    <mergeCell ref="DE30:DH30"/>
    <mergeCell ref="DJ30:DS30"/>
    <mergeCell ref="HS30:IG30"/>
    <mergeCell ref="HS31:IG31"/>
    <mergeCell ref="IH31:IV31"/>
    <mergeCell ref="FH31:FQ31"/>
    <mergeCell ref="FR31:GF31"/>
    <mergeCell ref="BE32:BH32"/>
    <mergeCell ref="BI32:BL32"/>
    <mergeCell ref="BM32:BP32"/>
    <mergeCell ref="HD31:HR31"/>
    <mergeCell ref="AW30:AZ30"/>
    <mergeCell ref="BA30:BD30"/>
    <mergeCell ref="BE30:BH30"/>
    <mergeCell ref="BI30:BL30"/>
    <mergeCell ref="BM30:BP30"/>
    <mergeCell ref="BQ30:BT30"/>
    <mergeCell ref="GO30:HC30"/>
    <mergeCell ref="HD30:HR30"/>
    <mergeCell ref="CO31:CR31"/>
    <mergeCell ref="DA31:DD31"/>
    <mergeCell ref="DE31:DH31"/>
    <mergeCell ref="GG31:GN31"/>
    <mergeCell ref="GO31:HC31"/>
    <mergeCell ref="BQ32:BT32"/>
    <mergeCell ref="BU32:BX32"/>
    <mergeCell ref="BY32:CB32"/>
    <mergeCell ref="CC32:CF32"/>
    <mergeCell ref="CG32:CJ32"/>
    <mergeCell ref="CK32:CN32"/>
    <mergeCell ref="DE29:DH29"/>
    <mergeCell ref="DJ29:DS29"/>
    <mergeCell ref="EA29:EJ29"/>
    <mergeCell ref="BU30:BX30"/>
    <mergeCell ref="BY30:CB30"/>
    <mergeCell ref="CC30:CF30"/>
    <mergeCell ref="CG30:CJ30"/>
    <mergeCell ref="CK30:CN30"/>
    <mergeCell ref="CO30:CR30"/>
    <mergeCell ref="BU29:BX29"/>
    <mergeCell ref="BY29:CB29"/>
    <mergeCell ref="CC29:CF29"/>
    <mergeCell ref="CG29:CJ29"/>
    <mergeCell ref="CK29:CN29"/>
    <mergeCell ref="CO29:CR29"/>
    <mergeCell ref="DT30:DZ31"/>
    <mergeCell ref="CS31:CV31"/>
    <mergeCell ref="CW31:CZ31"/>
    <mergeCell ref="AW29:AZ29"/>
    <mergeCell ref="BA29:BD29"/>
    <mergeCell ref="BE29:BH29"/>
    <mergeCell ref="BI29:BL29"/>
    <mergeCell ref="BM29:BP29"/>
    <mergeCell ref="BQ29:BT29"/>
    <mergeCell ref="FR28:GF28"/>
    <mergeCell ref="GG28:GN28"/>
    <mergeCell ref="GO28:HC28"/>
    <mergeCell ref="CK28:CN28"/>
    <mergeCell ref="CO28:CR28"/>
    <mergeCell ref="CS28:CV28"/>
    <mergeCell ref="CW28:CZ28"/>
    <mergeCell ref="DA28:DD28"/>
    <mergeCell ref="DE28:DH28"/>
    <mergeCell ref="BM28:BP28"/>
    <mergeCell ref="BQ28:BT28"/>
    <mergeCell ref="BU28:BX28"/>
    <mergeCell ref="BY28:CB28"/>
    <mergeCell ref="CC28:CF28"/>
    <mergeCell ref="CG28:CJ28"/>
    <mergeCell ref="CS29:CV29"/>
    <mergeCell ref="CW29:CZ29"/>
    <mergeCell ref="DA29:DD29"/>
    <mergeCell ref="HS28:IG28"/>
    <mergeCell ref="IH28:IV28"/>
    <mergeCell ref="DJ28:DS28"/>
    <mergeCell ref="DT28:DZ29"/>
    <mergeCell ref="EA28:EJ28"/>
    <mergeCell ref="EK28:EY28"/>
    <mergeCell ref="EZ28:FG28"/>
    <mergeCell ref="FH28:FQ28"/>
    <mergeCell ref="EK29:EY29"/>
    <mergeCell ref="EZ29:FG29"/>
    <mergeCell ref="FH29:FQ29"/>
    <mergeCell ref="FR29:GF29"/>
    <mergeCell ref="GG29:GN29"/>
    <mergeCell ref="GO29:HC29"/>
    <mergeCell ref="HD29:HR29"/>
    <mergeCell ref="HS29:IG29"/>
    <mergeCell ref="IH29:IV29"/>
    <mergeCell ref="HS27:IG27"/>
    <mergeCell ref="IH27:IV27"/>
    <mergeCell ref="A28:H31"/>
    <mergeCell ref="I28:AI31"/>
    <mergeCell ref="AJ28:AV31"/>
    <mergeCell ref="AW28:AZ28"/>
    <mergeCell ref="BA28:BD28"/>
    <mergeCell ref="BE28:BH28"/>
    <mergeCell ref="BI28:BL28"/>
    <mergeCell ref="EK27:EY27"/>
    <mergeCell ref="EZ27:FG27"/>
    <mergeCell ref="FH27:FQ27"/>
    <mergeCell ref="FR27:GF27"/>
    <mergeCell ref="GG27:GN27"/>
    <mergeCell ref="GO27:HC27"/>
    <mergeCell ref="CC27:CF27"/>
    <mergeCell ref="CG27:CJ27"/>
    <mergeCell ref="CK27:CN27"/>
    <mergeCell ref="CO27:CR27"/>
    <mergeCell ref="CS27:CV27"/>
    <mergeCell ref="CW27:CZ27"/>
    <mergeCell ref="DJ27:DS27"/>
    <mergeCell ref="EA27:EJ27"/>
    <mergeCell ref="HD28:HR28"/>
    <mergeCell ref="HD26:HR26"/>
    <mergeCell ref="DA26:DD26"/>
    <mergeCell ref="DE26:DH26"/>
    <mergeCell ref="DJ26:DS26"/>
    <mergeCell ref="DT26:DZ27"/>
    <mergeCell ref="EA26:EJ26"/>
    <mergeCell ref="EK26:EY26"/>
    <mergeCell ref="DA27:DD27"/>
    <mergeCell ref="DE27:DH27"/>
    <mergeCell ref="HD27:HR27"/>
    <mergeCell ref="GO26:HC26"/>
    <mergeCell ref="AW27:AZ27"/>
    <mergeCell ref="BA27:BD27"/>
    <mergeCell ref="BE27:BH27"/>
    <mergeCell ref="BI27:BL27"/>
    <mergeCell ref="BM27:BP27"/>
    <mergeCell ref="BQ27:BT27"/>
    <mergeCell ref="BU27:BX27"/>
    <mergeCell ref="BY27:CB27"/>
    <mergeCell ref="EZ26:FG26"/>
    <mergeCell ref="CC26:CF26"/>
    <mergeCell ref="CG26:CJ26"/>
    <mergeCell ref="CK26:CN26"/>
    <mergeCell ref="CO26:CR26"/>
    <mergeCell ref="CS26:CV26"/>
    <mergeCell ref="CW26:CZ26"/>
    <mergeCell ref="DA25:DD25"/>
    <mergeCell ref="HS25:IG25"/>
    <mergeCell ref="IH25:IV25"/>
    <mergeCell ref="AW26:AZ26"/>
    <mergeCell ref="BA26:BD26"/>
    <mergeCell ref="BE26:BH26"/>
    <mergeCell ref="BI26:BL26"/>
    <mergeCell ref="BM26:BP26"/>
    <mergeCell ref="BQ26:BT26"/>
    <mergeCell ref="BU26:BX26"/>
    <mergeCell ref="BY26:CB26"/>
    <mergeCell ref="EZ25:FG25"/>
    <mergeCell ref="FH25:FQ25"/>
    <mergeCell ref="FR25:GF25"/>
    <mergeCell ref="GG25:GN25"/>
    <mergeCell ref="GO25:HC25"/>
    <mergeCell ref="HD25:HR25"/>
    <mergeCell ref="CG25:CJ25"/>
    <mergeCell ref="CK25:CN25"/>
    <mergeCell ref="HS26:IG26"/>
    <mergeCell ref="IH26:IV26"/>
    <mergeCell ref="FH26:FQ26"/>
    <mergeCell ref="FR26:GF26"/>
    <mergeCell ref="GG26:GN26"/>
    <mergeCell ref="CO25:CR25"/>
    <mergeCell ref="CS25:CV25"/>
    <mergeCell ref="CW25:CZ25"/>
    <mergeCell ref="IH24:IV24"/>
    <mergeCell ref="AW25:AZ25"/>
    <mergeCell ref="BA25:BD25"/>
    <mergeCell ref="BE25:BH25"/>
    <mergeCell ref="BI25:BL25"/>
    <mergeCell ref="BM25:BP25"/>
    <mergeCell ref="BQ25:BT25"/>
    <mergeCell ref="BU25:BX25"/>
    <mergeCell ref="BY25:CB25"/>
    <mergeCell ref="CC25:CF25"/>
    <mergeCell ref="FH24:FQ24"/>
    <mergeCell ref="FR24:GF24"/>
    <mergeCell ref="GG24:GN24"/>
    <mergeCell ref="GO24:HC24"/>
    <mergeCell ref="HD24:HR24"/>
    <mergeCell ref="HS24:IG24"/>
    <mergeCell ref="DE24:DH24"/>
    <mergeCell ref="DJ24:DS24"/>
    <mergeCell ref="DT24:DZ25"/>
    <mergeCell ref="EA24:EJ24"/>
    <mergeCell ref="DE25:DH25"/>
    <mergeCell ref="HS23:IG23"/>
    <mergeCell ref="EK24:EY24"/>
    <mergeCell ref="EZ24:FG24"/>
    <mergeCell ref="CG24:CJ24"/>
    <mergeCell ref="CK24:CN24"/>
    <mergeCell ref="CO24:CR24"/>
    <mergeCell ref="CS24:CV24"/>
    <mergeCell ref="CW24:CZ24"/>
    <mergeCell ref="DA24:DD24"/>
    <mergeCell ref="IH23:IV23"/>
    <mergeCell ref="A24:H27"/>
    <mergeCell ref="I24:AI27"/>
    <mergeCell ref="AJ24:AV27"/>
    <mergeCell ref="AW24:AZ24"/>
    <mergeCell ref="BA24:BD24"/>
    <mergeCell ref="BE24:BH24"/>
    <mergeCell ref="EA23:EJ23"/>
    <mergeCell ref="EK23:EY23"/>
    <mergeCell ref="EZ23:FG23"/>
    <mergeCell ref="FH23:FQ23"/>
    <mergeCell ref="FR23:GF23"/>
    <mergeCell ref="GG23:GN23"/>
    <mergeCell ref="BI24:BL24"/>
    <mergeCell ref="BM24:BP24"/>
    <mergeCell ref="BQ24:BT24"/>
    <mergeCell ref="BU24:BX24"/>
    <mergeCell ref="BY24:CB24"/>
    <mergeCell ref="CC24:CF24"/>
    <mergeCell ref="GO23:HC23"/>
    <mergeCell ref="HD23:HR23"/>
    <mergeCell ref="DJ25:DS25"/>
    <mergeCell ref="EA25:EJ25"/>
    <mergeCell ref="EK25:EY25"/>
    <mergeCell ref="EK17:EY22"/>
    <mergeCell ref="EZ17:FG22"/>
    <mergeCell ref="FH17:FQ22"/>
    <mergeCell ref="FR17:GF22"/>
    <mergeCell ref="GG17:GN22"/>
    <mergeCell ref="GO17:HC22"/>
    <mergeCell ref="CW17:CZ20"/>
    <mergeCell ref="DA17:DD20"/>
    <mergeCell ref="DE17:DH20"/>
    <mergeCell ref="DJ17:DS20"/>
    <mergeCell ref="DT17:DZ20"/>
    <mergeCell ref="EA17:EJ22"/>
    <mergeCell ref="CW21:CZ22"/>
    <mergeCell ref="DA21:DD22"/>
    <mergeCell ref="DJ22:DZ22"/>
    <mergeCell ref="DE21:DH22"/>
    <mergeCell ref="DJ21:DZ21"/>
    <mergeCell ref="GO16:IV16"/>
    <mergeCell ref="AW17:AZ20"/>
    <mergeCell ref="BA17:BD20"/>
    <mergeCell ref="BE17:BH20"/>
    <mergeCell ref="BI17:BL20"/>
    <mergeCell ref="BM17:BP20"/>
    <mergeCell ref="BQ17:BT20"/>
    <mergeCell ref="BU17:BX20"/>
    <mergeCell ref="BY17:CB20"/>
    <mergeCell ref="CC17:CF20"/>
    <mergeCell ref="AW16:DH16"/>
    <mergeCell ref="DJ16:DZ16"/>
    <mergeCell ref="EA16:GN16"/>
    <mergeCell ref="CG17:CJ20"/>
    <mergeCell ref="CK17:CN20"/>
    <mergeCell ref="CO17:CR20"/>
    <mergeCell ref="CS17:CV20"/>
    <mergeCell ref="HD17:HR22"/>
    <mergeCell ref="HS17:IG22"/>
    <mergeCell ref="IH17:IV22"/>
    <mergeCell ref="AW21:AZ22"/>
    <mergeCell ref="BA21:BD22"/>
    <mergeCell ref="BE21:BH22"/>
    <mergeCell ref="BI21:BL22"/>
    <mergeCell ref="EA11:ER12"/>
    <mergeCell ref="ES11:FP12"/>
    <mergeCell ref="FT11:GT11"/>
    <mergeCell ref="FT12:GI12"/>
    <mergeCell ref="GJ12:GT12"/>
    <mergeCell ref="EA13:ER13"/>
    <mergeCell ref="ES13:FP13"/>
    <mergeCell ref="FT13:GI13"/>
    <mergeCell ref="GJ13:GT13"/>
    <mergeCell ref="EA8:IH8"/>
    <mergeCell ref="II8:IV9"/>
    <mergeCell ref="A9:DZ9"/>
    <mergeCell ref="EA9:IH9"/>
    <mergeCell ref="A10:DZ10"/>
    <mergeCell ref="EA10:IU10"/>
    <mergeCell ref="FF2:IR2"/>
    <mergeCell ref="II5:IV5"/>
    <mergeCell ref="II6:IV6"/>
    <mergeCell ref="A7:DZ7"/>
    <mergeCell ref="EA7:HW7"/>
    <mergeCell ref="II7:IV7"/>
    <mergeCell ref="A8:DZ8"/>
    <mergeCell ref="A23:H23"/>
    <mergeCell ref="I23:AI23"/>
    <mergeCell ref="AJ23:AV23"/>
    <mergeCell ref="AW23:DH23"/>
    <mergeCell ref="DJ23:DS23"/>
    <mergeCell ref="DT23:DZ23"/>
    <mergeCell ref="BY21:CB22"/>
    <mergeCell ref="CC21:CF22"/>
    <mergeCell ref="CG21:CJ22"/>
    <mergeCell ref="CK21:CN22"/>
    <mergeCell ref="CO21:CR22"/>
    <mergeCell ref="CS21:CV22"/>
    <mergeCell ref="A16:H22"/>
    <mergeCell ref="I16:AI22"/>
    <mergeCell ref="AJ16:AV22"/>
    <mergeCell ref="BM21:BP22"/>
    <mergeCell ref="BQ21:BT22"/>
    <mergeCell ref="BU21:BX22"/>
  </mergeCells>
  <pageMargins left="0.70866141732283472" right="0.70866141732283472" top="0.74803149606299213" bottom="0.74803149606299213" header="0.31496062992125984" footer="0.31496062992125984"/>
  <pageSetup paperSize="9" scale="67" orientation="landscape"/>
  <ignoredErrors>
    <ignoredError sqref="IH26 IH30 IH34 IH3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opLeftCell="A22" workbookViewId="0">
      <selection activeCell="X41" sqref="X41:X42"/>
    </sheetView>
  </sheetViews>
  <sheetFormatPr baseColWidth="10" defaultColWidth="8.83203125" defaultRowHeight="12" x14ac:dyDescent="0"/>
  <sheetData>
    <row r="1" spans="1:24" ht="18">
      <c r="A1" s="278"/>
      <c r="B1" s="279" t="s">
        <v>55</v>
      </c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80"/>
      <c r="T1" s="9"/>
      <c r="U1" s="9"/>
      <c r="V1" s="9"/>
      <c r="W1" s="9"/>
      <c r="X1" s="9"/>
    </row>
    <row r="2" spans="1:24" ht="18">
      <c r="A2" s="278"/>
      <c r="B2" s="281" t="s">
        <v>56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0"/>
      <c r="T2" s="9"/>
      <c r="U2" s="9"/>
      <c r="V2" s="9"/>
      <c r="W2" s="9"/>
      <c r="X2" s="9"/>
    </row>
    <row r="3" spans="1:24" ht="17">
      <c r="A3" s="278"/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0"/>
      <c r="T3" s="9"/>
      <c r="U3" s="9"/>
      <c r="V3" s="9"/>
      <c r="W3" s="9"/>
      <c r="X3" s="9"/>
    </row>
    <row r="4" spans="1:24" ht="18" thickBot="1">
      <c r="A4" s="278"/>
      <c r="B4" s="255" t="s">
        <v>57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80"/>
      <c r="T4" s="9"/>
      <c r="U4" s="9"/>
      <c r="V4" s="9"/>
      <c r="W4" s="9"/>
      <c r="X4" s="9"/>
    </row>
    <row r="5" spans="1:24" ht="14" thickBot="1">
      <c r="A5" s="278"/>
      <c r="B5" s="10" t="s">
        <v>58</v>
      </c>
      <c r="C5" s="258" t="s">
        <v>59</v>
      </c>
      <c r="D5" s="259"/>
      <c r="E5" s="259"/>
      <c r="F5" s="259"/>
      <c r="G5" s="260"/>
      <c r="H5" s="258" t="s">
        <v>60</v>
      </c>
      <c r="I5" s="259"/>
      <c r="J5" s="259"/>
      <c r="K5" s="259"/>
      <c r="L5" s="260"/>
      <c r="M5" s="275" t="s">
        <v>61</v>
      </c>
      <c r="N5" s="276"/>
      <c r="O5" s="276"/>
      <c r="P5" s="276"/>
      <c r="Q5" s="276"/>
      <c r="R5" s="277"/>
      <c r="S5" s="280"/>
      <c r="T5" s="273"/>
      <c r="U5" s="273"/>
      <c r="V5" s="273"/>
      <c r="W5" s="273"/>
      <c r="X5" s="273"/>
    </row>
    <row r="6" spans="1:24" ht="13">
      <c r="A6" s="278"/>
      <c r="B6" s="11" t="s">
        <v>62</v>
      </c>
      <c r="C6" s="12"/>
      <c r="D6" s="13">
        <v>6</v>
      </c>
      <c r="E6" s="14">
        <f t="shared" ref="E6:G10" si="0">D6+7</f>
        <v>13</v>
      </c>
      <c r="F6" s="14">
        <f t="shared" si="0"/>
        <v>20</v>
      </c>
      <c r="G6" s="15">
        <f t="shared" si="0"/>
        <v>27</v>
      </c>
      <c r="H6" s="16"/>
      <c r="I6" s="17">
        <v>3</v>
      </c>
      <c r="J6" s="17">
        <f t="shared" ref="J6:L10" si="1">I6+7</f>
        <v>10</v>
      </c>
      <c r="K6" s="17">
        <f t="shared" si="1"/>
        <v>17</v>
      </c>
      <c r="L6" s="18" t="s">
        <v>63</v>
      </c>
      <c r="M6" s="19"/>
      <c r="N6" s="14">
        <v>3</v>
      </c>
      <c r="O6" s="20">
        <f>N6+7</f>
        <v>10</v>
      </c>
      <c r="P6" s="14">
        <f>O6+7</f>
        <v>17</v>
      </c>
      <c r="Q6" s="14">
        <f>P6+7</f>
        <v>24</v>
      </c>
      <c r="R6" s="15">
        <f>Q6+7</f>
        <v>31</v>
      </c>
      <c r="S6" s="280"/>
      <c r="T6" s="273"/>
      <c r="U6" s="273"/>
      <c r="V6" s="273"/>
      <c r="W6" s="273"/>
      <c r="X6" s="273"/>
    </row>
    <row r="7" spans="1:24" ht="13">
      <c r="A7" s="278"/>
      <c r="B7" s="21" t="s">
        <v>64</v>
      </c>
      <c r="C7" s="22"/>
      <c r="D7" s="23">
        <f t="shared" ref="D7:D12" si="2">C7+7</f>
        <v>7</v>
      </c>
      <c r="E7" s="24">
        <f t="shared" si="0"/>
        <v>14</v>
      </c>
      <c r="F7" s="24">
        <f t="shared" si="0"/>
        <v>21</v>
      </c>
      <c r="G7" s="25">
        <f t="shared" si="0"/>
        <v>28</v>
      </c>
      <c r="H7" s="26"/>
      <c r="I7" s="24">
        <v>4</v>
      </c>
      <c r="J7" s="24">
        <f t="shared" si="1"/>
        <v>11</v>
      </c>
      <c r="K7" s="24">
        <f t="shared" si="1"/>
        <v>18</v>
      </c>
      <c r="L7" s="27">
        <f t="shared" si="1"/>
        <v>25</v>
      </c>
      <c r="M7" s="28"/>
      <c r="N7" s="24">
        <v>4</v>
      </c>
      <c r="O7" s="24">
        <f t="shared" ref="O7:Q12" si="3">N7+7</f>
        <v>11</v>
      </c>
      <c r="P7" s="24">
        <f t="shared" si="3"/>
        <v>18</v>
      </c>
      <c r="Q7" s="24">
        <f t="shared" si="3"/>
        <v>25</v>
      </c>
      <c r="R7" s="25"/>
      <c r="S7" s="280"/>
      <c r="T7" s="273"/>
      <c r="U7" s="273"/>
      <c r="V7" s="273"/>
      <c r="W7" s="273"/>
      <c r="X7" s="273"/>
    </row>
    <row r="8" spans="1:24" ht="13">
      <c r="A8" s="278"/>
      <c r="B8" s="21" t="s">
        <v>65</v>
      </c>
      <c r="C8" s="29">
        <v>1</v>
      </c>
      <c r="D8" s="23">
        <f t="shared" si="2"/>
        <v>8</v>
      </c>
      <c r="E8" s="24">
        <f t="shared" si="0"/>
        <v>15</v>
      </c>
      <c r="F8" s="24">
        <f t="shared" si="0"/>
        <v>22</v>
      </c>
      <c r="G8" s="25">
        <f t="shared" si="0"/>
        <v>29</v>
      </c>
      <c r="H8" s="26"/>
      <c r="I8" s="24">
        <v>5</v>
      </c>
      <c r="J8" s="24">
        <f t="shared" si="1"/>
        <v>12</v>
      </c>
      <c r="K8" s="24">
        <f t="shared" si="1"/>
        <v>19</v>
      </c>
      <c r="L8" s="27">
        <f t="shared" si="1"/>
        <v>26</v>
      </c>
      <c r="M8" s="28"/>
      <c r="N8" s="24">
        <v>5</v>
      </c>
      <c r="O8" s="24">
        <f t="shared" si="3"/>
        <v>12</v>
      </c>
      <c r="P8" s="24">
        <f t="shared" si="3"/>
        <v>19</v>
      </c>
      <c r="Q8" s="24">
        <f t="shared" si="3"/>
        <v>26</v>
      </c>
      <c r="R8" s="25"/>
      <c r="S8" s="280"/>
      <c r="T8" s="273"/>
      <c r="U8" s="273"/>
      <c r="V8" s="273"/>
      <c r="W8" s="273"/>
      <c r="X8" s="273"/>
    </row>
    <row r="9" spans="1:24" ht="13">
      <c r="A9" s="278"/>
      <c r="B9" s="21" t="s">
        <v>66</v>
      </c>
      <c r="C9" s="29">
        <v>2</v>
      </c>
      <c r="D9" s="24">
        <f t="shared" si="2"/>
        <v>9</v>
      </c>
      <c r="E9" s="24">
        <f t="shared" si="0"/>
        <v>16</v>
      </c>
      <c r="F9" s="24">
        <f t="shared" si="0"/>
        <v>23</v>
      </c>
      <c r="G9" s="25">
        <f t="shared" si="0"/>
        <v>30</v>
      </c>
      <c r="H9" s="26"/>
      <c r="I9" s="24">
        <v>6</v>
      </c>
      <c r="J9" s="24">
        <f t="shared" si="1"/>
        <v>13</v>
      </c>
      <c r="K9" s="24">
        <f t="shared" si="1"/>
        <v>20</v>
      </c>
      <c r="L9" s="27">
        <f t="shared" si="1"/>
        <v>27</v>
      </c>
      <c r="M9" s="28"/>
      <c r="N9" s="24">
        <v>6</v>
      </c>
      <c r="O9" s="24">
        <f t="shared" si="3"/>
        <v>13</v>
      </c>
      <c r="P9" s="24">
        <f t="shared" si="3"/>
        <v>20</v>
      </c>
      <c r="Q9" s="24">
        <f t="shared" si="3"/>
        <v>27</v>
      </c>
      <c r="R9" s="25"/>
      <c r="S9" s="280"/>
      <c r="T9" s="273"/>
      <c r="U9" s="273"/>
      <c r="V9" s="273"/>
      <c r="W9" s="273"/>
      <c r="X9" s="273"/>
    </row>
    <row r="10" spans="1:24" ht="13">
      <c r="A10" s="278"/>
      <c r="B10" s="21" t="s">
        <v>67</v>
      </c>
      <c r="C10" s="29">
        <v>3</v>
      </c>
      <c r="D10" s="24">
        <f t="shared" si="2"/>
        <v>10</v>
      </c>
      <c r="E10" s="24">
        <f t="shared" si="0"/>
        <v>17</v>
      </c>
      <c r="F10" s="24">
        <f t="shared" si="0"/>
        <v>24</v>
      </c>
      <c r="G10" s="25">
        <f t="shared" si="0"/>
        <v>31</v>
      </c>
      <c r="H10" s="26"/>
      <c r="I10" s="24">
        <f>H10+7</f>
        <v>7</v>
      </c>
      <c r="J10" s="24">
        <f t="shared" si="1"/>
        <v>14</v>
      </c>
      <c r="K10" s="24">
        <f t="shared" si="1"/>
        <v>21</v>
      </c>
      <c r="L10" s="27">
        <f t="shared" si="1"/>
        <v>28</v>
      </c>
      <c r="M10" s="28"/>
      <c r="N10" s="24" t="s">
        <v>68</v>
      </c>
      <c r="O10" s="24">
        <v>14</v>
      </c>
      <c r="P10" s="24">
        <f t="shared" si="3"/>
        <v>21</v>
      </c>
      <c r="Q10" s="24">
        <f t="shared" si="3"/>
        <v>28</v>
      </c>
      <c r="R10" s="25"/>
      <c r="S10" s="280"/>
      <c r="T10" s="273"/>
      <c r="U10" s="273"/>
      <c r="V10" s="273"/>
      <c r="W10" s="273"/>
      <c r="X10" s="273"/>
    </row>
    <row r="11" spans="1:24" ht="13">
      <c r="A11" s="278"/>
      <c r="B11" s="30" t="s">
        <v>69</v>
      </c>
      <c r="C11" s="29">
        <v>4</v>
      </c>
      <c r="D11" s="31">
        <f t="shared" si="2"/>
        <v>11</v>
      </c>
      <c r="E11" s="31">
        <f>D11+7</f>
        <v>18</v>
      </c>
      <c r="F11" s="31">
        <f>E11+7</f>
        <v>25</v>
      </c>
      <c r="G11" s="32"/>
      <c r="H11" s="22">
        <v>1</v>
      </c>
      <c r="I11" s="31">
        <f>H11+7</f>
        <v>8</v>
      </c>
      <c r="J11" s="31">
        <f>I11+7</f>
        <v>15</v>
      </c>
      <c r="K11" s="31">
        <f>J11+7</f>
        <v>22</v>
      </c>
      <c r="L11" s="33"/>
      <c r="M11" s="34">
        <v>1</v>
      </c>
      <c r="N11" s="23">
        <f>M11+7</f>
        <v>8</v>
      </c>
      <c r="O11" s="31">
        <f>N11+7</f>
        <v>15</v>
      </c>
      <c r="P11" s="31">
        <f t="shared" si="3"/>
        <v>22</v>
      </c>
      <c r="Q11" s="31">
        <f t="shared" si="3"/>
        <v>29</v>
      </c>
      <c r="R11" s="32"/>
      <c r="S11" s="280"/>
      <c r="T11" s="273"/>
      <c r="U11" s="273"/>
      <c r="V11" s="273"/>
      <c r="W11" s="273"/>
      <c r="X11" s="273"/>
    </row>
    <row r="12" spans="1:24" ht="14" thickBot="1">
      <c r="A12" s="278"/>
      <c r="B12" s="35" t="s">
        <v>70</v>
      </c>
      <c r="C12" s="36">
        <v>5</v>
      </c>
      <c r="D12" s="37">
        <f t="shared" si="2"/>
        <v>12</v>
      </c>
      <c r="E12" s="37">
        <f>D12+7</f>
        <v>19</v>
      </c>
      <c r="F12" s="37">
        <f>E12+7</f>
        <v>26</v>
      </c>
      <c r="G12" s="38"/>
      <c r="H12" s="39">
        <v>2</v>
      </c>
      <c r="I12" s="31">
        <f>H12+7</f>
        <v>9</v>
      </c>
      <c r="J12" s="31">
        <f>I12+7</f>
        <v>16</v>
      </c>
      <c r="K12" s="23">
        <f>J12+7</f>
        <v>23</v>
      </c>
      <c r="L12" s="40"/>
      <c r="M12" s="41">
        <v>2</v>
      </c>
      <c r="N12" s="37">
        <f>M12+7</f>
        <v>9</v>
      </c>
      <c r="O12" s="37">
        <f>N12+7</f>
        <v>16</v>
      </c>
      <c r="P12" s="37">
        <f t="shared" si="3"/>
        <v>23</v>
      </c>
      <c r="Q12" s="37">
        <f t="shared" si="3"/>
        <v>30</v>
      </c>
      <c r="R12" s="38"/>
      <c r="S12" s="280"/>
      <c r="T12" s="273"/>
      <c r="U12" s="273"/>
      <c r="V12" s="273"/>
      <c r="W12" s="273"/>
      <c r="X12" s="273"/>
    </row>
    <row r="13" spans="1:24" ht="13">
      <c r="A13" s="278"/>
      <c r="B13" s="254"/>
      <c r="C13" s="254"/>
      <c r="D13" s="274"/>
      <c r="E13" s="274"/>
      <c r="F13" s="274"/>
      <c r="G13" s="274"/>
      <c r="H13" s="274"/>
      <c r="I13" s="274"/>
      <c r="J13" s="274"/>
      <c r="K13" s="274"/>
      <c r="L13" s="274"/>
      <c r="M13" s="254"/>
      <c r="N13" s="254"/>
      <c r="O13" s="254"/>
      <c r="P13" s="254"/>
      <c r="Q13" s="254"/>
      <c r="R13" s="254"/>
      <c r="S13" s="280"/>
      <c r="T13" s="273"/>
      <c r="U13" s="273"/>
      <c r="V13" s="273"/>
      <c r="W13" s="273"/>
      <c r="X13" s="273"/>
    </row>
    <row r="14" spans="1:24" ht="14" thickBot="1">
      <c r="A14" s="278"/>
      <c r="B14" s="255" t="s">
        <v>71</v>
      </c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80"/>
      <c r="T14" s="273"/>
      <c r="U14" s="273"/>
      <c r="V14" s="273"/>
      <c r="W14" s="273"/>
      <c r="X14" s="273"/>
    </row>
    <row r="15" spans="1:24" ht="14" thickBot="1">
      <c r="A15" s="278"/>
      <c r="B15" s="42" t="s">
        <v>58</v>
      </c>
      <c r="C15" s="259" t="s">
        <v>72</v>
      </c>
      <c r="D15" s="259"/>
      <c r="E15" s="259"/>
      <c r="F15" s="259"/>
      <c r="G15" s="260"/>
      <c r="H15" s="258" t="s">
        <v>73</v>
      </c>
      <c r="I15" s="259"/>
      <c r="J15" s="259"/>
      <c r="K15" s="259"/>
      <c r="L15" s="260"/>
      <c r="M15" s="275" t="s">
        <v>74</v>
      </c>
      <c r="N15" s="276"/>
      <c r="O15" s="276"/>
      <c r="P15" s="276"/>
      <c r="Q15" s="276"/>
      <c r="R15" s="277"/>
      <c r="S15" s="280"/>
      <c r="T15" s="273"/>
      <c r="U15" s="273"/>
      <c r="V15" s="273"/>
      <c r="W15" s="273"/>
      <c r="X15" s="273"/>
    </row>
    <row r="16" spans="1:24" ht="13">
      <c r="A16" s="278"/>
      <c r="B16" s="11" t="s">
        <v>62</v>
      </c>
      <c r="C16" s="12"/>
      <c r="D16" s="14">
        <f>C16+7</f>
        <v>7</v>
      </c>
      <c r="E16" s="14">
        <f>D16+7</f>
        <v>14</v>
      </c>
      <c r="F16" s="14">
        <f>E16+7</f>
        <v>21</v>
      </c>
      <c r="G16" s="15">
        <f>F16+7</f>
        <v>28</v>
      </c>
      <c r="H16" s="43"/>
      <c r="I16" s="14">
        <v>5</v>
      </c>
      <c r="J16" s="14">
        <f t="shared" ref="J16:L20" si="4">I16+7</f>
        <v>12</v>
      </c>
      <c r="K16" s="14">
        <f t="shared" si="4"/>
        <v>19</v>
      </c>
      <c r="L16" s="44">
        <f t="shared" si="4"/>
        <v>26</v>
      </c>
      <c r="M16" s="19"/>
      <c r="N16" s="14">
        <v>2</v>
      </c>
      <c r="O16" s="14">
        <f>N16+7</f>
        <v>9</v>
      </c>
      <c r="P16" s="14">
        <f>O16+7</f>
        <v>16</v>
      </c>
      <c r="Q16" s="14">
        <f>P16+7</f>
        <v>23</v>
      </c>
      <c r="R16" s="15">
        <f>Q16+7</f>
        <v>30</v>
      </c>
      <c r="S16" s="280"/>
      <c r="T16" s="273"/>
      <c r="U16" s="273"/>
      <c r="V16" s="273"/>
      <c r="W16" s="273"/>
      <c r="X16" s="273"/>
    </row>
    <row r="17" spans="1:24" ht="13">
      <c r="A17" s="278"/>
      <c r="B17" s="21" t="s">
        <v>64</v>
      </c>
      <c r="C17" s="26">
        <v>1</v>
      </c>
      <c r="D17" s="24">
        <f t="shared" ref="D17:G22" si="5">C17+7</f>
        <v>8</v>
      </c>
      <c r="E17" s="24">
        <f t="shared" si="5"/>
        <v>15</v>
      </c>
      <c r="F17" s="24">
        <f t="shared" si="5"/>
        <v>22</v>
      </c>
      <c r="G17" s="25">
        <f t="shared" si="5"/>
        <v>29</v>
      </c>
      <c r="H17" s="45"/>
      <c r="I17" s="24">
        <v>6</v>
      </c>
      <c r="J17" s="24">
        <f>I17+7</f>
        <v>13</v>
      </c>
      <c r="K17" s="24">
        <f t="shared" si="4"/>
        <v>20</v>
      </c>
      <c r="L17" s="27">
        <f t="shared" si="4"/>
        <v>27</v>
      </c>
      <c r="M17" s="28"/>
      <c r="N17" s="24">
        <v>3</v>
      </c>
      <c r="O17" s="24">
        <v>10</v>
      </c>
      <c r="P17" s="24">
        <f>O17+7</f>
        <v>17</v>
      </c>
      <c r="Q17" s="24">
        <f>P17+7</f>
        <v>24</v>
      </c>
      <c r="R17" s="25"/>
      <c r="S17" s="280"/>
      <c r="T17" s="273"/>
      <c r="U17" s="273"/>
      <c r="V17" s="273"/>
      <c r="W17" s="273"/>
      <c r="X17" s="273"/>
    </row>
    <row r="18" spans="1:24" ht="14" thickBot="1">
      <c r="A18" s="278"/>
      <c r="B18" s="21" t="s">
        <v>65</v>
      </c>
      <c r="C18" s="26">
        <v>2</v>
      </c>
      <c r="D18" s="24">
        <f t="shared" si="5"/>
        <v>9</v>
      </c>
      <c r="E18" s="24">
        <f t="shared" si="5"/>
        <v>16</v>
      </c>
      <c r="F18" s="24">
        <f t="shared" si="5"/>
        <v>23</v>
      </c>
      <c r="G18" s="25" t="s">
        <v>75</v>
      </c>
      <c r="H18" s="45"/>
      <c r="I18" s="24">
        <v>7</v>
      </c>
      <c r="J18" s="24">
        <f>I18+7</f>
        <v>14</v>
      </c>
      <c r="K18" s="24">
        <f t="shared" si="4"/>
        <v>21</v>
      </c>
      <c r="L18" s="27">
        <f t="shared" si="4"/>
        <v>28</v>
      </c>
      <c r="M18" s="28"/>
      <c r="N18" s="24">
        <v>4</v>
      </c>
      <c r="O18" s="24" t="s">
        <v>76</v>
      </c>
      <c r="P18" s="24">
        <v>18</v>
      </c>
      <c r="Q18" s="24">
        <f>P18+7</f>
        <v>25</v>
      </c>
      <c r="R18" s="25"/>
      <c r="S18" s="280"/>
      <c r="T18" s="261" t="s">
        <v>77</v>
      </c>
      <c r="U18" s="261"/>
      <c r="V18" s="261"/>
      <c r="W18" s="261"/>
      <c r="X18" s="261"/>
    </row>
    <row r="19" spans="1:24" ht="13">
      <c r="A19" s="278"/>
      <c r="B19" s="21" t="s">
        <v>66</v>
      </c>
      <c r="C19" s="26">
        <v>3</v>
      </c>
      <c r="D19" s="24">
        <f t="shared" si="5"/>
        <v>10</v>
      </c>
      <c r="E19" s="24">
        <f t="shared" si="5"/>
        <v>17</v>
      </c>
      <c r="F19" s="24">
        <f t="shared" si="5"/>
        <v>24</v>
      </c>
      <c r="G19" s="25"/>
      <c r="H19" s="46">
        <v>1</v>
      </c>
      <c r="I19" s="24" t="s">
        <v>78</v>
      </c>
      <c r="J19" s="24">
        <v>15</v>
      </c>
      <c r="K19" s="24">
        <f t="shared" si="4"/>
        <v>22</v>
      </c>
      <c r="L19" s="27">
        <f t="shared" si="4"/>
        <v>29</v>
      </c>
      <c r="M19" s="28"/>
      <c r="N19" s="24">
        <v>5</v>
      </c>
      <c r="O19" s="23">
        <v>12</v>
      </c>
      <c r="P19" s="24">
        <f t="shared" ref="O19:P22" si="6">O19+7</f>
        <v>19</v>
      </c>
      <c r="Q19" s="24">
        <f>P19+7</f>
        <v>26</v>
      </c>
      <c r="R19" s="25"/>
      <c r="S19" s="280"/>
      <c r="T19" s="262" t="s">
        <v>79</v>
      </c>
      <c r="U19" s="265" t="s">
        <v>80</v>
      </c>
      <c r="V19" s="266"/>
      <c r="W19" s="267"/>
      <c r="X19" s="268" t="s">
        <v>81</v>
      </c>
    </row>
    <row r="20" spans="1:24" ht="13">
      <c r="A20" s="278"/>
      <c r="B20" s="21" t="s">
        <v>67</v>
      </c>
      <c r="C20" s="26">
        <v>4</v>
      </c>
      <c r="D20" s="24">
        <f t="shared" si="5"/>
        <v>11</v>
      </c>
      <c r="E20" s="24">
        <f t="shared" si="5"/>
        <v>18</v>
      </c>
      <c r="F20" s="24">
        <f t="shared" si="5"/>
        <v>25</v>
      </c>
      <c r="G20" s="25"/>
      <c r="H20" s="47">
        <v>2</v>
      </c>
      <c r="I20" s="23">
        <f t="shared" ref="I20:J22" si="7">H20+7</f>
        <v>9</v>
      </c>
      <c r="J20" s="24">
        <f t="shared" si="7"/>
        <v>16</v>
      </c>
      <c r="K20" s="24">
        <f t="shared" si="4"/>
        <v>23</v>
      </c>
      <c r="L20" s="27">
        <f t="shared" si="4"/>
        <v>30</v>
      </c>
      <c r="M20" s="28"/>
      <c r="N20" s="48">
        <v>6</v>
      </c>
      <c r="O20" s="31">
        <f>N20+7</f>
        <v>13</v>
      </c>
      <c r="P20" s="24">
        <f t="shared" si="6"/>
        <v>20</v>
      </c>
      <c r="Q20" s="24">
        <f>P20+7</f>
        <v>27</v>
      </c>
      <c r="R20" s="25"/>
      <c r="S20" s="280"/>
      <c r="T20" s="263"/>
      <c r="U20" s="271" t="s">
        <v>82</v>
      </c>
      <c r="V20" s="271" t="s">
        <v>83</v>
      </c>
      <c r="W20" s="271" t="s">
        <v>84</v>
      </c>
      <c r="X20" s="269"/>
    </row>
    <row r="21" spans="1:24" ht="14" thickBot="1">
      <c r="A21" s="278"/>
      <c r="B21" s="30" t="s">
        <v>69</v>
      </c>
      <c r="C21" s="22">
        <v>5</v>
      </c>
      <c r="D21" s="31">
        <f t="shared" si="5"/>
        <v>12</v>
      </c>
      <c r="E21" s="31">
        <f t="shared" si="5"/>
        <v>19</v>
      </c>
      <c r="F21" s="31">
        <f t="shared" si="5"/>
        <v>26</v>
      </c>
      <c r="G21" s="32"/>
      <c r="H21" s="47">
        <v>3</v>
      </c>
      <c r="I21" s="31">
        <f t="shared" si="7"/>
        <v>10</v>
      </c>
      <c r="J21" s="31">
        <f t="shared" si="7"/>
        <v>17</v>
      </c>
      <c r="K21" s="31">
        <f>J21+7</f>
        <v>24</v>
      </c>
      <c r="L21" s="33">
        <v>31</v>
      </c>
      <c r="M21" s="34"/>
      <c r="N21" s="31">
        <f>M21+7</f>
        <v>7</v>
      </c>
      <c r="O21" s="31">
        <f t="shared" si="6"/>
        <v>14</v>
      </c>
      <c r="P21" s="31">
        <f t="shared" si="6"/>
        <v>21</v>
      </c>
      <c r="Q21" s="31">
        <f>P21+7</f>
        <v>28</v>
      </c>
      <c r="R21" s="32"/>
      <c r="S21" s="280"/>
      <c r="T21" s="264"/>
      <c r="U21" s="272"/>
      <c r="V21" s="272"/>
      <c r="W21" s="272"/>
      <c r="X21" s="270"/>
    </row>
    <row r="22" spans="1:24" ht="14" thickBot="1">
      <c r="A22" s="278"/>
      <c r="B22" s="35" t="s">
        <v>70</v>
      </c>
      <c r="C22" s="39">
        <v>6</v>
      </c>
      <c r="D22" s="37">
        <f t="shared" si="5"/>
        <v>13</v>
      </c>
      <c r="E22" s="37">
        <f t="shared" si="5"/>
        <v>20</v>
      </c>
      <c r="F22" s="37">
        <f t="shared" si="5"/>
        <v>27</v>
      </c>
      <c r="G22" s="38"/>
      <c r="H22" s="49">
        <v>4</v>
      </c>
      <c r="I22" s="37">
        <f t="shared" si="7"/>
        <v>11</v>
      </c>
      <c r="J22" s="37">
        <f t="shared" si="7"/>
        <v>18</v>
      </c>
      <c r="K22" s="37">
        <f>J22+7</f>
        <v>25</v>
      </c>
      <c r="L22" s="40"/>
      <c r="M22" s="41">
        <v>1</v>
      </c>
      <c r="N22" s="37">
        <f>M22+7</f>
        <v>8</v>
      </c>
      <c r="O22" s="37">
        <f t="shared" si="6"/>
        <v>15</v>
      </c>
      <c r="P22" s="37">
        <f t="shared" si="6"/>
        <v>22</v>
      </c>
      <c r="Q22" s="37">
        <f>P22+7</f>
        <v>29</v>
      </c>
      <c r="R22" s="38"/>
      <c r="S22" s="280"/>
      <c r="T22" s="50" t="s">
        <v>59</v>
      </c>
      <c r="U22" s="51">
        <v>31</v>
      </c>
      <c r="V22" s="51">
        <v>17</v>
      </c>
      <c r="W22" s="51">
        <f>U22-V22</f>
        <v>14</v>
      </c>
      <c r="X22" s="52">
        <f>V22*8</f>
        <v>136</v>
      </c>
    </row>
    <row r="23" spans="1:24" ht="13">
      <c r="A23" s="278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80"/>
      <c r="T23" s="28" t="s">
        <v>60</v>
      </c>
      <c r="U23" s="53">
        <v>28</v>
      </c>
      <c r="V23" s="53">
        <v>20</v>
      </c>
      <c r="W23" s="53">
        <f>U23-V23</f>
        <v>8</v>
      </c>
      <c r="X23" s="54">
        <v>159</v>
      </c>
    </row>
    <row r="24" spans="1:24" ht="14" thickBot="1">
      <c r="A24" s="278"/>
      <c r="B24" s="255" t="s">
        <v>85</v>
      </c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80"/>
      <c r="T24" s="55" t="s">
        <v>61</v>
      </c>
      <c r="U24" s="56">
        <v>31</v>
      </c>
      <c r="V24" s="56">
        <v>20</v>
      </c>
      <c r="W24" s="56">
        <f>U24-V24</f>
        <v>11</v>
      </c>
      <c r="X24" s="54">
        <f>V24*8-1</f>
        <v>159</v>
      </c>
    </row>
    <row r="25" spans="1:24" ht="14" thickBot="1">
      <c r="A25" s="278"/>
      <c r="B25" s="256" t="s">
        <v>58</v>
      </c>
      <c r="C25" s="257"/>
      <c r="D25" s="258" t="s">
        <v>86</v>
      </c>
      <c r="E25" s="259"/>
      <c r="F25" s="259"/>
      <c r="G25" s="259"/>
      <c r="H25" s="260"/>
      <c r="I25" s="258" t="s">
        <v>87</v>
      </c>
      <c r="J25" s="259"/>
      <c r="K25" s="259"/>
      <c r="L25" s="259"/>
      <c r="M25" s="260"/>
      <c r="N25" s="258" t="s">
        <v>88</v>
      </c>
      <c r="O25" s="259"/>
      <c r="P25" s="259"/>
      <c r="Q25" s="259"/>
      <c r="R25" s="260"/>
      <c r="S25" s="280"/>
      <c r="T25" s="57" t="s">
        <v>57</v>
      </c>
      <c r="U25" s="58">
        <f>SUM(U22:U24)</f>
        <v>90</v>
      </c>
      <c r="V25" s="58">
        <f>SUM(V22:V24)</f>
        <v>57</v>
      </c>
      <c r="W25" s="58">
        <f>SUM(W22:W24)</f>
        <v>33</v>
      </c>
      <c r="X25" s="59">
        <f>SUM(X22:X24)</f>
        <v>454</v>
      </c>
    </row>
    <row r="26" spans="1:24" ht="13">
      <c r="A26" s="278"/>
      <c r="B26" s="237" t="s">
        <v>62</v>
      </c>
      <c r="C26" s="238"/>
      <c r="D26" s="60"/>
      <c r="E26" s="17">
        <f>D26+7</f>
        <v>7</v>
      </c>
      <c r="F26" s="17">
        <f>E26+7</f>
        <v>14</v>
      </c>
      <c r="G26" s="17">
        <f>F26+7</f>
        <v>21</v>
      </c>
      <c r="H26" s="18">
        <f>G26+7</f>
        <v>28</v>
      </c>
      <c r="I26" s="12"/>
      <c r="J26" s="14">
        <v>4</v>
      </c>
      <c r="K26" s="14">
        <f t="shared" ref="K26:M32" si="8">J26+7</f>
        <v>11</v>
      </c>
      <c r="L26" s="14">
        <f t="shared" si="8"/>
        <v>18</v>
      </c>
      <c r="M26" s="15">
        <f t="shared" si="8"/>
        <v>25</v>
      </c>
      <c r="N26" s="17">
        <v>1</v>
      </c>
      <c r="O26" s="17">
        <f>N26+7</f>
        <v>8</v>
      </c>
      <c r="P26" s="17">
        <f>O26+7</f>
        <v>15</v>
      </c>
      <c r="Q26" s="17">
        <f>P26+7</f>
        <v>22</v>
      </c>
      <c r="R26" s="61">
        <f>Q26+7</f>
        <v>29</v>
      </c>
      <c r="S26" s="280"/>
      <c r="T26" s="50" t="s">
        <v>72</v>
      </c>
      <c r="U26" s="51">
        <v>30</v>
      </c>
      <c r="V26" s="51">
        <v>22</v>
      </c>
      <c r="W26" s="51">
        <f>U26-V26</f>
        <v>8</v>
      </c>
      <c r="X26" s="52">
        <f>V26*8-1</f>
        <v>175</v>
      </c>
    </row>
    <row r="27" spans="1:24" ht="13">
      <c r="A27" s="278"/>
      <c r="B27" s="239" t="s">
        <v>64</v>
      </c>
      <c r="C27" s="240"/>
      <c r="D27" s="45">
        <v>1</v>
      </c>
      <c r="E27" s="24">
        <f t="shared" ref="E27:H32" si="9">D27+7</f>
        <v>8</v>
      </c>
      <c r="F27" s="24">
        <f t="shared" si="9"/>
        <v>15</v>
      </c>
      <c r="G27" s="24">
        <f t="shared" si="9"/>
        <v>22</v>
      </c>
      <c r="H27" s="27">
        <f t="shared" si="9"/>
        <v>29</v>
      </c>
      <c r="I27" s="26"/>
      <c r="J27" s="24">
        <v>5</v>
      </c>
      <c r="K27" s="24">
        <f t="shared" si="8"/>
        <v>12</v>
      </c>
      <c r="L27" s="24">
        <f t="shared" si="8"/>
        <v>19</v>
      </c>
      <c r="M27" s="25">
        <f t="shared" si="8"/>
        <v>26</v>
      </c>
      <c r="N27" s="24">
        <v>2</v>
      </c>
      <c r="O27" s="24">
        <f t="shared" ref="O27:Q32" si="10">N27+7</f>
        <v>9</v>
      </c>
      <c r="P27" s="24">
        <f t="shared" si="10"/>
        <v>16</v>
      </c>
      <c r="Q27" s="24">
        <f t="shared" si="10"/>
        <v>23</v>
      </c>
      <c r="R27" s="25">
        <v>30</v>
      </c>
      <c r="S27" s="280"/>
      <c r="T27" s="28" t="s">
        <v>73</v>
      </c>
      <c r="U27" s="53">
        <v>31</v>
      </c>
      <c r="V27" s="53">
        <v>19</v>
      </c>
      <c r="W27" s="53">
        <f>U27-V27</f>
        <v>12</v>
      </c>
      <c r="X27" s="54">
        <f>V27*8-1</f>
        <v>151</v>
      </c>
    </row>
    <row r="28" spans="1:24" ht="14" thickBot="1">
      <c r="A28" s="278"/>
      <c r="B28" s="239" t="s">
        <v>65</v>
      </c>
      <c r="C28" s="240"/>
      <c r="D28" s="45">
        <v>2</v>
      </c>
      <c r="E28" s="24">
        <f t="shared" si="9"/>
        <v>9</v>
      </c>
      <c r="F28" s="24">
        <f t="shared" si="9"/>
        <v>16</v>
      </c>
      <c r="G28" s="24">
        <f t="shared" si="9"/>
        <v>23</v>
      </c>
      <c r="H28" s="27">
        <f t="shared" si="9"/>
        <v>30</v>
      </c>
      <c r="I28" s="26"/>
      <c r="J28" s="24">
        <v>6</v>
      </c>
      <c r="K28" s="24">
        <f t="shared" si="8"/>
        <v>13</v>
      </c>
      <c r="L28" s="24">
        <f t="shared" si="8"/>
        <v>20</v>
      </c>
      <c r="M28" s="25">
        <f t="shared" si="8"/>
        <v>27</v>
      </c>
      <c r="N28" s="24">
        <v>3</v>
      </c>
      <c r="O28" s="24">
        <f t="shared" si="10"/>
        <v>10</v>
      </c>
      <c r="P28" s="24">
        <f t="shared" si="10"/>
        <v>17</v>
      </c>
      <c r="Q28" s="24">
        <f t="shared" si="10"/>
        <v>24</v>
      </c>
      <c r="R28" s="25"/>
      <c r="S28" s="280"/>
      <c r="T28" s="55" t="s">
        <v>74</v>
      </c>
      <c r="U28" s="56">
        <v>30</v>
      </c>
      <c r="V28" s="56">
        <v>19</v>
      </c>
      <c r="W28" s="56">
        <f>U28-V28</f>
        <v>11</v>
      </c>
      <c r="X28" s="54">
        <f>V28*8-1</f>
        <v>151</v>
      </c>
    </row>
    <row r="29" spans="1:24" ht="14" thickBot="1">
      <c r="A29" s="278"/>
      <c r="B29" s="239" t="s">
        <v>66</v>
      </c>
      <c r="C29" s="240"/>
      <c r="D29" s="45">
        <v>3</v>
      </c>
      <c r="E29" s="24">
        <f t="shared" si="9"/>
        <v>10</v>
      </c>
      <c r="F29" s="24">
        <f t="shared" si="9"/>
        <v>17</v>
      </c>
      <c r="G29" s="24">
        <f t="shared" si="9"/>
        <v>24</v>
      </c>
      <c r="H29" s="27">
        <f t="shared" si="9"/>
        <v>31</v>
      </c>
      <c r="I29" s="26"/>
      <c r="J29" s="24">
        <f>I29+7</f>
        <v>7</v>
      </c>
      <c r="K29" s="24">
        <f t="shared" si="8"/>
        <v>14</v>
      </c>
      <c r="L29" s="24">
        <f t="shared" si="8"/>
        <v>21</v>
      </c>
      <c r="M29" s="25">
        <f t="shared" si="8"/>
        <v>28</v>
      </c>
      <c r="N29" s="24">
        <v>4</v>
      </c>
      <c r="O29" s="24">
        <f t="shared" si="10"/>
        <v>11</v>
      </c>
      <c r="P29" s="24">
        <f t="shared" si="10"/>
        <v>18</v>
      </c>
      <c r="Q29" s="24">
        <f t="shared" si="10"/>
        <v>25</v>
      </c>
      <c r="R29" s="25"/>
      <c r="S29" s="280"/>
      <c r="T29" s="57" t="s">
        <v>71</v>
      </c>
      <c r="U29" s="58">
        <f>SUM(U26:U28)</f>
        <v>91</v>
      </c>
      <c r="V29" s="58">
        <f>SUM(V26:V28)</f>
        <v>60</v>
      </c>
      <c r="W29" s="58">
        <f>SUM(W26:W28)</f>
        <v>31</v>
      </c>
      <c r="X29" s="59">
        <f>SUM(X26:X28)</f>
        <v>477</v>
      </c>
    </row>
    <row r="30" spans="1:24" ht="14" thickBot="1">
      <c r="A30" s="278"/>
      <c r="B30" s="239" t="s">
        <v>67</v>
      </c>
      <c r="C30" s="240"/>
      <c r="D30" s="45">
        <v>4</v>
      </c>
      <c r="E30" s="24">
        <f t="shared" si="9"/>
        <v>11</v>
      </c>
      <c r="F30" s="24">
        <f t="shared" si="9"/>
        <v>18</v>
      </c>
      <c r="G30" s="24">
        <f t="shared" si="9"/>
        <v>25</v>
      </c>
      <c r="H30" s="27"/>
      <c r="I30" s="26">
        <v>1</v>
      </c>
      <c r="J30" s="24">
        <f>I30+7</f>
        <v>8</v>
      </c>
      <c r="K30" s="24">
        <f t="shared" si="8"/>
        <v>15</v>
      </c>
      <c r="L30" s="24">
        <f t="shared" si="8"/>
        <v>22</v>
      </c>
      <c r="M30" s="25">
        <f t="shared" si="8"/>
        <v>29</v>
      </c>
      <c r="N30" s="24">
        <v>5</v>
      </c>
      <c r="O30" s="24">
        <f t="shared" si="10"/>
        <v>12</v>
      </c>
      <c r="P30" s="24">
        <f t="shared" si="10"/>
        <v>19</v>
      </c>
      <c r="Q30" s="24">
        <f t="shared" si="10"/>
        <v>26</v>
      </c>
      <c r="R30" s="25"/>
      <c r="S30" s="280"/>
      <c r="T30" s="62" t="s">
        <v>89</v>
      </c>
      <c r="U30" s="63">
        <f>U25+U29</f>
        <v>181</v>
      </c>
      <c r="V30" s="63">
        <f>V25+V29</f>
        <v>117</v>
      </c>
      <c r="W30" s="63">
        <f>W25+W29</f>
        <v>64</v>
      </c>
      <c r="X30" s="64">
        <f>X25+X29</f>
        <v>931</v>
      </c>
    </row>
    <row r="31" spans="1:24" ht="13">
      <c r="A31" s="278"/>
      <c r="B31" s="241" t="s">
        <v>69</v>
      </c>
      <c r="C31" s="242"/>
      <c r="D31" s="47">
        <v>5</v>
      </c>
      <c r="E31" s="31">
        <f t="shared" si="9"/>
        <v>12</v>
      </c>
      <c r="F31" s="31">
        <f t="shared" si="9"/>
        <v>19</v>
      </c>
      <c r="G31" s="31">
        <f t="shared" si="9"/>
        <v>26</v>
      </c>
      <c r="H31" s="33"/>
      <c r="I31" s="22">
        <v>2</v>
      </c>
      <c r="J31" s="31">
        <f>I31+7</f>
        <v>9</v>
      </c>
      <c r="K31" s="31">
        <f t="shared" si="8"/>
        <v>16</v>
      </c>
      <c r="L31" s="31">
        <f t="shared" si="8"/>
        <v>23</v>
      </c>
      <c r="M31" s="32">
        <f t="shared" si="8"/>
        <v>30</v>
      </c>
      <c r="N31" s="31">
        <v>6</v>
      </c>
      <c r="O31" s="31">
        <f t="shared" si="10"/>
        <v>13</v>
      </c>
      <c r="P31" s="31">
        <f t="shared" si="10"/>
        <v>20</v>
      </c>
      <c r="Q31" s="31">
        <f t="shared" si="10"/>
        <v>27</v>
      </c>
      <c r="R31" s="32"/>
      <c r="S31" s="280"/>
      <c r="T31" s="50" t="s">
        <v>86</v>
      </c>
      <c r="U31" s="51">
        <v>31</v>
      </c>
      <c r="V31" s="51">
        <v>23</v>
      </c>
      <c r="W31" s="51">
        <f>U31-V31</f>
        <v>8</v>
      </c>
      <c r="X31" s="52">
        <f>V31*8</f>
        <v>184</v>
      </c>
    </row>
    <row r="32" spans="1:24" ht="14" thickBot="1">
      <c r="A32" s="278"/>
      <c r="B32" s="251" t="s">
        <v>70</v>
      </c>
      <c r="C32" s="252"/>
      <c r="D32" s="49">
        <v>6</v>
      </c>
      <c r="E32" s="37">
        <f t="shared" si="9"/>
        <v>13</v>
      </c>
      <c r="F32" s="37">
        <f t="shared" si="9"/>
        <v>20</v>
      </c>
      <c r="G32" s="37">
        <f t="shared" si="9"/>
        <v>27</v>
      </c>
      <c r="H32" s="40"/>
      <c r="I32" s="39">
        <v>3</v>
      </c>
      <c r="J32" s="37">
        <f>I32+7</f>
        <v>10</v>
      </c>
      <c r="K32" s="37">
        <f>J32+7</f>
        <v>17</v>
      </c>
      <c r="L32" s="37">
        <f>K32+7</f>
        <v>24</v>
      </c>
      <c r="M32" s="38">
        <f t="shared" si="8"/>
        <v>31</v>
      </c>
      <c r="N32" s="37">
        <v>7</v>
      </c>
      <c r="O32" s="37">
        <f t="shared" si="10"/>
        <v>14</v>
      </c>
      <c r="P32" s="37">
        <f t="shared" si="10"/>
        <v>21</v>
      </c>
      <c r="Q32" s="37">
        <f t="shared" si="10"/>
        <v>28</v>
      </c>
      <c r="R32" s="38"/>
      <c r="S32" s="280"/>
      <c r="T32" s="28" t="s">
        <v>87</v>
      </c>
      <c r="U32" s="53">
        <v>31</v>
      </c>
      <c r="V32" s="53">
        <v>21</v>
      </c>
      <c r="W32" s="53">
        <f>U32-V32</f>
        <v>10</v>
      </c>
      <c r="X32" s="52">
        <f>V32*8</f>
        <v>168</v>
      </c>
    </row>
    <row r="33" spans="1:24" ht="14" thickBot="1">
      <c r="A33" s="278"/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80"/>
      <c r="T33" s="55" t="s">
        <v>88</v>
      </c>
      <c r="U33" s="56">
        <v>30</v>
      </c>
      <c r="V33" s="56">
        <v>22</v>
      </c>
      <c r="W33" s="56">
        <f>U33-V33</f>
        <v>8</v>
      </c>
      <c r="X33" s="65">
        <f>V33*8</f>
        <v>176</v>
      </c>
    </row>
    <row r="34" spans="1:24" ht="14" thickBot="1">
      <c r="A34" s="278"/>
      <c r="B34" s="255" t="s">
        <v>90</v>
      </c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80"/>
      <c r="T34" s="57" t="s">
        <v>85</v>
      </c>
      <c r="U34" s="58">
        <f>SUM(U31:U33)</f>
        <v>92</v>
      </c>
      <c r="V34" s="58">
        <f>SUM(V31:V33)</f>
        <v>66</v>
      </c>
      <c r="W34" s="58">
        <f>SUM(W31:W33)</f>
        <v>26</v>
      </c>
      <c r="X34" s="59">
        <f>SUM(X31:X33)</f>
        <v>528</v>
      </c>
    </row>
    <row r="35" spans="1:24" ht="14" thickBot="1">
      <c r="A35" s="278"/>
      <c r="B35" s="256" t="s">
        <v>58</v>
      </c>
      <c r="C35" s="257"/>
      <c r="D35" s="258" t="s">
        <v>91</v>
      </c>
      <c r="E35" s="259"/>
      <c r="F35" s="259"/>
      <c r="G35" s="259"/>
      <c r="H35" s="260"/>
      <c r="I35" s="258" t="s">
        <v>92</v>
      </c>
      <c r="J35" s="259"/>
      <c r="K35" s="259"/>
      <c r="L35" s="259"/>
      <c r="M35" s="260"/>
      <c r="N35" s="258" t="s">
        <v>93</v>
      </c>
      <c r="O35" s="259"/>
      <c r="P35" s="259"/>
      <c r="Q35" s="259"/>
      <c r="R35" s="260"/>
      <c r="S35" s="280"/>
      <c r="T35" s="50" t="s">
        <v>91</v>
      </c>
      <c r="U35" s="51">
        <v>31</v>
      </c>
      <c r="V35" s="51">
        <v>23</v>
      </c>
      <c r="W35" s="51">
        <f>U35-V35</f>
        <v>8</v>
      </c>
      <c r="X35" s="52">
        <f>V35*8</f>
        <v>184</v>
      </c>
    </row>
    <row r="36" spans="1:24" ht="13">
      <c r="A36" s="278"/>
      <c r="B36" s="237" t="s">
        <v>62</v>
      </c>
      <c r="C36" s="238"/>
      <c r="D36" s="60"/>
      <c r="E36" s="17">
        <v>6</v>
      </c>
      <c r="F36" s="17">
        <f t="shared" ref="F36:H38" si="11">E36+7</f>
        <v>13</v>
      </c>
      <c r="G36" s="17">
        <f t="shared" si="11"/>
        <v>20</v>
      </c>
      <c r="H36" s="18">
        <f t="shared" si="11"/>
        <v>27</v>
      </c>
      <c r="I36" s="12"/>
      <c r="J36" s="20">
        <v>3</v>
      </c>
      <c r="K36" s="14">
        <v>10</v>
      </c>
      <c r="L36" s="14">
        <f t="shared" ref="L36:M42" si="12">K36+7</f>
        <v>17</v>
      </c>
      <c r="M36" s="15">
        <f t="shared" si="12"/>
        <v>24</v>
      </c>
      <c r="N36" s="17">
        <v>1</v>
      </c>
      <c r="O36" s="17">
        <f>N36+7</f>
        <v>8</v>
      </c>
      <c r="P36" s="17">
        <f>O36+7</f>
        <v>15</v>
      </c>
      <c r="Q36" s="17">
        <f>P36+7</f>
        <v>22</v>
      </c>
      <c r="R36" s="61">
        <f>Q36+7</f>
        <v>29</v>
      </c>
      <c r="S36" s="280"/>
      <c r="T36" s="28" t="s">
        <v>92</v>
      </c>
      <c r="U36" s="53">
        <v>30</v>
      </c>
      <c r="V36" s="53">
        <v>18</v>
      </c>
      <c r="W36" s="53">
        <f>U36-V36</f>
        <v>12</v>
      </c>
      <c r="X36" s="52">
        <f>V36*8</f>
        <v>144</v>
      </c>
    </row>
    <row r="37" spans="1:24" ht="14" thickBot="1">
      <c r="A37" s="278"/>
      <c r="B37" s="239" t="s">
        <v>64</v>
      </c>
      <c r="C37" s="240"/>
      <c r="D37" s="45"/>
      <c r="E37" s="24">
        <f>D37+7</f>
        <v>7</v>
      </c>
      <c r="F37" s="24">
        <f t="shared" si="11"/>
        <v>14</v>
      </c>
      <c r="G37" s="24">
        <f t="shared" si="11"/>
        <v>21</v>
      </c>
      <c r="H37" s="27">
        <f t="shared" si="11"/>
        <v>28</v>
      </c>
      <c r="I37" s="26"/>
      <c r="J37" s="23">
        <v>4</v>
      </c>
      <c r="K37" s="24">
        <f t="shared" ref="K37:K42" si="13">J37+7</f>
        <v>11</v>
      </c>
      <c r="L37" s="24">
        <f t="shared" si="12"/>
        <v>18</v>
      </c>
      <c r="M37" s="25">
        <f t="shared" si="12"/>
        <v>25</v>
      </c>
      <c r="N37" s="24">
        <v>2</v>
      </c>
      <c r="O37" s="24">
        <f t="shared" ref="O37:Q42" si="14">N37+7</f>
        <v>9</v>
      </c>
      <c r="P37" s="24">
        <f t="shared" si="14"/>
        <v>16</v>
      </c>
      <c r="Q37" s="24">
        <f t="shared" si="14"/>
        <v>23</v>
      </c>
      <c r="R37" s="25">
        <v>30</v>
      </c>
      <c r="S37" s="280"/>
      <c r="T37" s="55" t="s">
        <v>93</v>
      </c>
      <c r="U37" s="56">
        <v>31</v>
      </c>
      <c r="V37" s="56">
        <v>23</v>
      </c>
      <c r="W37" s="56">
        <f>U37-V37</f>
        <v>8</v>
      </c>
      <c r="X37" s="65">
        <f>V37*8-1</f>
        <v>183</v>
      </c>
    </row>
    <row r="38" spans="1:24" ht="14" thickBot="1">
      <c r="A38" s="278"/>
      <c r="B38" s="239" t="s">
        <v>65</v>
      </c>
      <c r="C38" s="240"/>
      <c r="D38" s="45">
        <v>1</v>
      </c>
      <c r="E38" s="24">
        <f>D38+7</f>
        <v>8</v>
      </c>
      <c r="F38" s="24">
        <f t="shared" si="11"/>
        <v>15</v>
      </c>
      <c r="G38" s="24">
        <f t="shared" si="11"/>
        <v>22</v>
      </c>
      <c r="H38" s="27">
        <f t="shared" si="11"/>
        <v>29</v>
      </c>
      <c r="I38" s="26"/>
      <c r="J38" s="24">
        <v>5</v>
      </c>
      <c r="K38" s="24">
        <f t="shared" si="13"/>
        <v>12</v>
      </c>
      <c r="L38" s="24">
        <f t="shared" si="12"/>
        <v>19</v>
      </c>
      <c r="M38" s="25">
        <f t="shared" si="12"/>
        <v>26</v>
      </c>
      <c r="N38" s="24">
        <v>3</v>
      </c>
      <c r="O38" s="24">
        <f t="shared" si="14"/>
        <v>10</v>
      </c>
      <c r="P38" s="24">
        <f t="shared" si="14"/>
        <v>17</v>
      </c>
      <c r="Q38" s="24">
        <f t="shared" si="14"/>
        <v>24</v>
      </c>
      <c r="R38" s="25" t="s">
        <v>94</v>
      </c>
      <c r="S38" s="280"/>
      <c r="T38" s="57" t="s">
        <v>90</v>
      </c>
      <c r="U38" s="58">
        <f>SUM(U35:U37)</f>
        <v>92</v>
      </c>
      <c r="V38" s="58">
        <f>SUM(V35:V37)</f>
        <v>64</v>
      </c>
      <c r="W38" s="58">
        <f>SUM(W35:W37)</f>
        <v>28</v>
      </c>
      <c r="X38" s="59">
        <f>SUM(X35:X37)</f>
        <v>511</v>
      </c>
    </row>
    <row r="39" spans="1:24" ht="14" thickBot="1">
      <c r="A39" s="278"/>
      <c r="B39" s="239" t="s">
        <v>66</v>
      </c>
      <c r="C39" s="240"/>
      <c r="D39" s="45">
        <v>2</v>
      </c>
      <c r="E39" s="24">
        <f t="shared" ref="E39:H42" si="15">D39+7</f>
        <v>9</v>
      </c>
      <c r="F39" s="24">
        <f t="shared" si="15"/>
        <v>16</v>
      </c>
      <c r="G39" s="24">
        <f t="shared" si="15"/>
        <v>23</v>
      </c>
      <c r="H39" s="27">
        <f t="shared" si="15"/>
        <v>30</v>
      </c>
      <c r="I39" s="26"/>
      <c r="J39" s="24">
        <v>6</v>
      </c>
      <c r="K39" s="24">
        <f t="shared" si="13"/>
        <v>13</v>
      </c>
      <c r="L39" s="24">
        <f t="shared" si="12"/>
        <v>20</v>
      </c>
      <c r="M39" s="25">
        <f t="shared" si="12"/>
        <v>27</v>
      </c>
      <c r="N39" s="24">
        <v>4</v>
      </c>
      <c r="O39" s="24">
        <f t="shared" si="14"/>
        <v>11</v>
      </c>
      <c r="P39" s="24">
        <f t="shared" si="14"/>
        <v>18</v>
      </c>
      <c r="Q39" s="24">
        <f t="shared" si="14"/>
        <v>25</v>
      </c>
      <c r="R39" s="25"/>
      <c r="S39" s="280"/>
      <c r="T39" s="62" t="s">
        <v>95</v>
      </c>
      <c r="U39" s="63">
        <f>U34+U38</f>
        <v>184</v>
      </c>
      <c r="V39" s="63">
        <f>V34+V38</f>
        <v>130</v>
      </c>
      <c r="W39" s="63">
        <f>W34+W38</f>
        <v>54</v>
      </c>
      <c r="X39" s="64">
        <f>X34+X38</f>
        <v>1039</v>
      </c>
    </row>
    <row r="40" spans="1:24" ht="14" thickBot="1">
      <c r="A40" s="278"/>
      <c r="B40" s="239" t="s">
        <v>67</v>
      </c>
      <c r="C40" s="240"/>
      <c r="D40" s="45">
        <v>3</v>
      </c>
      <c r="E40" s="24">
        <f t="shared" si="15"/>
        <v>10</v>
      </c>
      <c r="F40" s="24">
        <f t="shared" si="15"/>
        <v>17</v>
      </c>
      <c r="G40" s="24">
        <f t="shared" si="15"/>
        <v>24</v>
      </c>
      <c r="H40" s="27">
        <f t="shared" si="15"/>
        <v>31</v>
      </c>
      <c r="I40" s="26"/>
      <c r="J40" s="24">
        <f>I40+7</f>
        <v>7</v>
      </c>
      <c r="K40" s="24">
        <f t="shared" si="13"/>
        <v>14</v>
      </c>
      <c r="L40" s="24">
        <f t="shared" si="12"/>
        <v>21</v>
      </c>
      <c r="M40" s="25">
        <f t="shared" si="12"/>
        <v>28</v>
      </c>
      <c r="N40" s="24">
        <v>5</v>
      </c>
      <c r="O40" s="24">
        <f t="shared" si="14"/>
        <v>12</v>
      </c>
      <c r="P40" s="24">
        <f t="shared" si="14"/>
        <v>19</v>
      </c>
      <c r="Q40" s="24">
        <f t="shared" si="14"/>
        <v>26</v>
      </c>
      <c r="R40" s="25"/>
      <c r="S40" s="280"/>
      <c r="T40" s="66" t="s">
        <v>96</v>
      </c>
      <c r="U40" s="67">
        <f>U39+U30</f>
        <v>365</v>
      </c>
      <c r="V40" s="67">
        <f>V39+V30</f>
        <v>247</v>
      </c>
      <c r="W40" s="67">
        <f>W39+W30</f>
        <v>118</v>
      </c>
      <c r="X40" s="68">
        <f>X39+X30</f>
        <v>1970</v>
      </c>
    </row>
    <row r="41" spans="1:24" ht="13">
      <c r="A41" s="278"/>
      <c r="B41" s="241" t="s">
        <v>69</v>
      </c>
      <c r="C41" s="242"/>
      <c r="D41" s="47">
        <v>4</v>
      </c>
      <c r="E41" s="31">
        <f t="shared" si="15"/>
        <v>11</v>
      </c>
      <c r="F41" s="31">
        <f t="shared" si="15"/>
        <v>18</v>
      </c>
      <c r="G41" s="31">
        <f t="shared" si="15"/>
        <v>25</v>
      </c>
      <c r="H41" s="33"/>
      <c r="I41" s="22">
        <v>1</v>
      </c>
      <c r="J41" s="31">
        <f>I41+7</f>
        <v>8</v>
      </c>
      <c r="K41" s="31">
        <f t="shared" si="13"/>
        <v>15</v>
      </c>
      <c r="L41" s="31">
        <f t="shared" si="12"/>
        <v>22</v>
      </c>
      <c r="M41" s="32">
        <f t="shared" si="12"/>
        <v>29</v>
      </c>
      <c r="N41" s="31">
        <v>6</v>
      </c>
      <c r="O41" s="31">
        <f t="shared" si="14"/>
        <v>13</v>
      </c>
      <c r="P41" s="31">
        <f t="shared" si="14"/>
        <v>20</v>
      </c>
      <c r="Q41" s="31">
        <f t="shared" si="14"/>
        <v>27</v>
      </c>
      <c r="R41" s="32"/>
      <c r="S41" s="280"/>
      <c r="T41" s="243" t="s">
        <v>97</v>
      </c>
      <c r="U41" s="244"/>
      <c r="V41" s="244"/>
      <c r="W41" s="245"/>
      <c r="X41" s="249">
        <f>ROUND(X40/12,2)</f>
        <v>164.17</v>
      </c>
    </row>
    <row r="42" spans="1:24" ht="14" thickBot="1">
      <c r="A42" s="278"/>
      <c r="B42" s="251" t="s">
        <v>70</v>
      </c>
      <c r="C42" s="252"/>
      <c r="D42" s="49">
        <v>5</v>
      </c>
      <c r="E42" s="37">
        <f t="shared" si="15"/>
        <v>12</v>
      </c>
      <c r="F42" s="37">
        <f t="shared" si="15"/>
        <v>19</v>
      </c>
      <c r="G42" s="37">
        <f t="shared" si="15"/>
        <v>26</v>
      </c>
      <c r="H42" s="40"/>
      <c r="I42" s="39">
        <v>2</v>
      </c>
      <c r="J42" s="37">
        <f>I42+7</f>
        <v>9</v>
      </c>
      <c r="K42" s="37">
        <f t="shared" si="13"/>
        <v>16</v>
      </c>
      <c r="L42" s="37">
        <f t="shared" si="12"/>
        <v>23</v>
      </c>
      <c r="M42" s="38">
        <f t="shared" si="12"/>
        <v>30</v>
      </c>
      <c r="N42" s="37">
        <v>7</v>
      </c>
      <c r="O42" s="37">
        <f t="shared" si="14"/>
        <v>14</v>
      </c>
      <c r="P42" s="37">
        <f t="shared" si="14"/>
        <v>21</v>
      </c>
      <c r="Q42" s="37">
        <f t="shared" si="14"/>
        <v>28</v>
      </c>
      <c r="R42" s="38"/>
      <c r="S42" s="280"/>
      <c r="T42" s="246"/>
      <c r="U42" s="247"/>
      <c r="V42" s="247"/>
      <c r="W42" s="248"/>
      <c r="X42" s="250"/>
    </row>
    <row r="43" spans="1:24">
      <c r="A43" s="278"/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</row>
    <row r="44" spans="1:24" ht="13">
      <c r="A44" s="278"/>
      <c r="B44" s="233" t="s">
        <v>98</v>
      </c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</row>
    <row r="45" spans="1:24" ht="13">
      <c r="A45" s="278"/>
      <c r="B45" s="69" t="s">
        <v>99</v>
      </c>
      <c r="C45" s="70" t="s">
        <v>100</v>
      </c>
      <c r="D45" s="233" t="s">
        <v>101</v>
      </c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</row>
    <row r="46" spans="1:24" ht="13">
      <c r="A46" s="278"/>
      <c r="B46" s="69" t="s">
        <v>102</v>
      </c>
      <c r="C46" s="70" t="s">
        <v>100</v>
      </c>
      <c r="D46" s="233" t="s">
        <v>103</v>
      </c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</row>
    <row r="47" spans="1:24" ht="13">
      <c r="A47" s="278"/>
      <c r="B47" s="69" t="s">
        <v>104</v>
      </c>
      <c r="C47" s="70" t="s">
        <v>100</v>
      </c>
      <c r="D47" s="233" t="s">
        <v>105</v>
      </c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</row>
    <row r="48" spans="1:24" ht="13">
      <c r="A48" s="278"/>
      <c r="B48" s="69" t="s">
        <v>106</v>
      </c>
      <c r="C48" s="70" t="s">
        <v>100</v>
      </c>
      <c r="D48" s="233" t="s">
        <v>107</v>
      </c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</row>
    <row r="49" spans="1:24" ht="13">
      <c r="A49" s="278"/>
      <c r="B49" s="69" t="s">
        <v>108</v>
      </c>
      <c r="C49" s="70" t="s">
        <v>100</v>
      </c>
      <c r="D49" s="233" t="s">
        <v>109</v>
      </c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</row>
    <row r="50" spans="1:24" ht="13">
      <c r="A50" s="278"/>
      <c r="B50" s="69" t="s">
        <v>110</v>
      </c>
      <c r="C50" s="70" t="s">
        <v>100</v>
      </c>
      <c r="D50" s="233" t="s">
        <v>111</v>
      </c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</row>
    <row r="51" spans="1:24" ht="13">
      <c r="A51" s="278"/>
      <c r="B51" s="69" t="s">
        <v>112</v>
      </c>
      <c r="C51" s="70" t="s">
        <v>100</v>
      </c>
      <c r="D51" s="233" t="s">
        <v>113</v>
      </c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</row>
    <row r="52" spans="1:24" ht="13">
      <c r="A52" s="278"/>
      <c r="B52" s="69" t="s">
        <v>114</v>
      </c>
      <c r="C52" s="70" t="s">
        <v>100</v>
      </c>
      <c r="D52" s="233" t="s">
        <v>115</v>
      </c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</row>
    <row r="53" spans="1:24" ht="13">
      <c r="A53" s="278"/>
      <c r="B53" s="234" t="str">
        <f>"Норма рабочего времени на 2014 год при 40-часовой рабочей неделе - "&amp;X40&amp;" часов."</f>
        <v>Норма рабочего времени на 2014 год при 40-часовой рабочей неделе - 1970 часов.</v>
      </c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</row>
    <row r="54" spans="1:24" ht="13">
      <c r="A54" s="278"/>
      <c r="B54" s="234" t="str">
        <f>"Среднемесячное количество рабочих часов в 2014 году - "&amp;X41&amp;" часа."</f>
        <v>Среднемесячное количество рабочих часов в 2014 году - 164,17 часа.</v>
      </c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</row>
    <row r="55" spans="1:24">
      <c r="A55" s="278"/>
      <c r="B55" s="235" t="s">
        <v>116</v>
      </c>
      <c r="C55" s="236"/>
      <c r="D55" s="236"/>
      <c r="E55" s="236"/>
      <c r="F55" s="236"/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</row>
  </sheetData>
  <mergeCells count="63">
    <mergeCell ref="A1:A55"/>
    <mergeCell ref="B1:R1"/>
    <mergeCell ref="S1:S42"/>
    <mergeCell ref="B2:R2"/>
    <mergeCell ref="B3:R3"/>
    <mergeCell ref="B4:R4"/>
    <mergeCell ref="C5:G5"/>
    <mergeCell ref="H5:L5"/>
    <mergeCell ref="M5:R5"/>
    <mergeCell ref="B23:R23"/>
    <mergeCell ref="B32:C32"/>
    <mergeCell ref="B24:R24"/>
    <mergeCell ref="B25:C25"/>
    <mergeCell ref="D25:H25"/>
    <mergeCell ref="I25:M25"/>
    <mergeCell ref="N25:R25"/>
    <mergeCell ref="T5:X17"/>
    <mergeCell ref="B13:R13"/>
    <mergeCell ref="B14:R14"/>
    <mergeCell ref="C15:G15"/>
    <mergeCell ref="H15:L15"/>
    <mergeCell ref="M15:R15"/>
    <mergeCell ref="T18:X18"/>
    <mergeCell ref="T19:T21"/>
    <mergeCell ref="U19:W19"/>
    <mergeCell ref="X19:X21"/>
    <mergeCell ref="U20:U21"/>
    <mergeCell ref="V20:V21"/>
    <mergeCell ref="W20:W21"/>
    <mergeCell ref="B26:C26"/>
    <mergeCell ref="B27:C27"/>
    <mergeCell ref="B28:C28"/>
    <mergeCell ref="B29:C29"/>
    <mergeCell ref="B30:C30"/>
    <mergeCell ref="B31:C31"/>
    <mergeCell ref="B33:R33"/>
    <mergeCell ref="B34:R34"/>
    <mergeCell ref="B35:C35"/>
    <mergeCell ref="D35:H35"/>
    <mergeCell ref="I35:M35"/>
    <mergeCell ref="N35:R35"/>
    <mergeCell ref="D45:X45"/>
    <mergeCell ref="B36:C36"/>
    <mergeCell ref="B37:C37"/>
    <mergeCell ref="B38:C38"/>
    <mergeCell ref="B39:C39"/>
    <mergeCell ref="B40:C40"/>
    <mergeCell ref="B41:C41"/>
    <mergeCell ref="T41:W42"/>
    <mergeCell ref="X41:X42"/>
    <mergeCell ref="B42:C42"/>
    <mergeCell ref="B43:X43"/>
    <mergeCell ref="B44:X44"/>
    <mergeCell ref="D52:X52"/>
    <mergeCell ref="B53:X53"/>
    <mergeCell ref="B54:X54"/>
    <mergeCell ref="B55:X55"/>
    <mergeCell ref="D46:X46"/>
    <mergeCell ref="D47:X47"/>
    <mergeCell ref="D48:X48"/>
    <mergeCell ref="D49:X49"/>
    <mergeCell ref="D50:X50"/>
    <mergeCell ref="D51:X51"/>
  </mergeCells>
  <hyperlinks>
    <hyperlink ref="B55:X55" r:id="rId1" display="Производственный календарь подготовлен ИД &quot;Вариант-52&quot;, 452800, РБ, Янаул, Азина, 27 тел. 8-961-044-48-52, веб-сайт: variant52.ru"/>
    <hyperlink ref="N20" r:id="rId2" display="http://variant52.ru/kalendar/proizvodstvennyj-kalendar.htm"/>
    <hyperlink ref="B1:R1" r:id="rId3" display="ПРОИЗВОДСТВЕННЫЙ КАЛЕНДАРЬ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Табель 2014</vt:lpstr>
      <vt:lpstr>Календарь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Гончаров Александр Сергеевич</dc:creator>
  <cp:lastModifiedBy>Елена</cp:lastModifiedBy>
  <cp:lastPrinted>2014-01-29T08:01:48Z</cp:lastPrinted>
  <dcterms:created xsi:type="dcterms:W3CDTF">1996-10-14T23:33:28Z</dcterms:created>
  <dcterms:modified xsi:type="dcterms:W3CDTF">2014-02-17T05:33:31Z</dcterms:modified>
</cp:coreProperties>
</file>