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tabRatio="515" firstSheet="1" activeTab="1"/>
  </bookViews>
  <sheets>
    <sheet name="календарь_," sheetId="8" r:id="rId1"/>
    <sheet name="Лист1" sheetId="13" r:id="rId2"/>
  </sheets>
  <definedNames>
    <definedName name="_xlnm._FilterDatabase" localSheetId="1" hidden="1">Лист1!$C$2:$G$6</definedName>
  </definedNames>
  <calcPr calcId="144525"/>
</workbook>
</file>

<file path=xl/calcChain.xml><?xml version="1.0" encoding="utf-8"?>
<calcChain xmlns="http://schemas.openxmlformats.org/spreadsheetml/2006/main">
  <c r="E5" i="13" l="1"/>
  <c r="DI6" i="13" l="1"/>
  <c r="DI5" i="13" s="1"/>
  <c r="AP5" i="13" s="1"/>
  <c r="DJ6" i="13"/>
  <c r="DK6" i="13"/>
  <c r="DL6" i="13"/>
  <c r="DK5" i="13" s="1"/>
  <c r="AR5" i="13" s="1"/>
  <c r="DM6" i="13"/>
  <c r="DM5" i="13" s="1"/>
  <c r="AT5" i="13" s="1"/>
  <c r="DN6" i="13"/>
  <c r="DO6" i="13"/>
  <c r="DP6" i="13"/>
  <c r="DO5" i="13" s="1"/>
  <c r="AV5" i="13" s="1"/>
  <c r="DQ6" i="13"/>
  <c r="DQ5" i="13" s="1"/>
  <c r="AX5" i="13" s="1"/>
  <c r="DR6" i="13"/>
  <c r="DS6" i="13"/>
  <c r="DT6" i="13"/>
  <c r="DS5" i="13" s="1"/>
  <c r="AZ5" i="13" s="1"/>
  <c r="DU6" i="13"/>
  <c r="DU5" i="13" s="1"/>
  <c r="BB5" i="13" s="1"/>
  <c r="DV6" i="13"/>
  <c r="DW6" i="13"/>
  <c r="DX6" i="13"/>
  <c r="DW5" i="13" s="1"/>
  <c r="BD5" i="13" s="1"/>
  <c r="DY6" i="13"/>
  <c r="DY5" i="13" s="1"/>
  <c r="BF5" i="13" s="1"/>
  <c r="DZ6" i="13"/>
  <c r="EA6" i="13"/>
  <c r="EB6" i="13"/>
  <c r="EA5" i="13" s="1"/>
  <c r="BH5" i="13" s="1"/>
  <c r="EC6" i="13"/>
  <c r="EC5" i="13" s="1"/>
  <c r="BJ5" i="13" s="1"/>
  <c r="ED6" i="13"/>
  <c r="EE6" i="13"/>
  <c r="EF6" i="13"/>
  <c r="EE5" i="13" s="1"/>
  <c r="BL5" i="13" s="1"/>
  <c r="EG6" i="13"/>
  <c r="EG5" i="13" s="1"/>
  <c r="BN5" i="13" s="1"/>
  <c r="EH6" i="13"/>
  <c r="EI6" i="13"/>
  <c r="EJ6" i="13"/>
  <c r="EI5" i="13" s="1"/>
  <c r="BP5" i="13" s="1"/>
  <c r="CC6" i="13"/>
  <c r="CD6" i="13"/>
  <c r="CE6" i="13"/>
  <c r="CF6" i="13"/>
  <c r="CG6" i="13"/>
  <c r="CG5" i="13" s="1"/>
  <c r="CH6" i="13"/>
  <c r="CI6" i="13"/>
  <c r="CJ6" i="13"/>
  <c r="CK6" i="13"/>
  <c r="CL6" i="13"/>
  <c r="CM6" i="13"/>
  <c r="CN6" i="13"/>
  <c r="CO6" i="13"/>
  <c r="CP6" i="13"/>
  <c r="CQ6" i="13"/>
  <c r="CR6" i="13"/>
  <c r="CS6" i="13"/>
  <c r="CT6" i="13"/>
  <c r="CU6" i="13"/>
  <c r="CV6" i="13"/>
  <c r="CW6" i="13"/>
  <c r="CX6" i="13"/>
  <c r="CY6" i="13"/>
  <c r="CZ6" i="13"/>
  <c r="DA6" i="13"/>
  <c r="DA5" i="13" s="1"/>
  <c r="AH5" i="13" s="1"/>
  <c r="DB6" i="13"/>
  <c r="DC6" i="13"/>
  <c r="DD6" i="13"/>
  <c r="DE6" i="13"/>
  <c r="DF6" i="13"/>
  <c r="DG6" i="13"/>
  <c r="DH6" i="13"/>
  <c r="CS5" i="13"/>
  <c r="Z5" i="13" s="1"/>
  <c r="CK5" i="13"/>
  <c r="CC5" i="13"/>
  <c r="J5" i="13" s="1"/>
  <c r="CB6" i="13"/>
  <c r="CA5" i="13" s="1"/>
  <c r="H5" i="13" s="1"/>
  <c r="CA6" i="13"/>
  <c r="DG5" i="13" l="1"/>
  <c r="AN5" i="13" s="1"/>
  <c r="DE5" i="13"/>
  <c r="AL5" i="13" s="1"/>
  <c r="DC5" i="13"/>
  <c r="AJ5" i="13" s="1"/>
  <c r="CY5" i="13"/>
  <c r="AF5" i="13" s="1"/>
  <c r="CW5" i="13"/>
  <c r="AD5" i="13" s="1"/>
  <c r="CU5" i="13"/>
  <c r="AB5" i="13" s="1"/>
  <c r="CO5" i="13"/>
  <c r="V5" i="13" s="1"/>
  <c r="CM5" i="13"/>
  <c r="T5" i="13" s="1"/>
  <c r="CQ5" i="13"/>
  <c r="X5" i="13" s="1"/>
  <c r="CI5" i="13"/>
  <c r="CE5" i="13"/>
  <c r="P5" i="13"/>
  <c r="R5" i="13"/>
  <c r="N5" i="13"/>
  <c r="G5" i="13" s="1"/>
  <c r="L5" i="13"/>
  <c r="AG26" i="8" l="1"/>
  <c r="AG27" i="8"/>
  <c r="AG25" i="8"/>
  <c r="N42" i="8" l="1"/>
  <c r="O42" i="8" s="1"/>
  <c r="P42" i="8" s="1"/>
  <c r="Q42" i="8" s="1"/>
  <c r="I42" i="8"/>
  <c r="J42" i="8" s="1"/>
  <c r="K42" i="8" s="1"/>
  <c r="D42" i="8"/>
  <c r="E42" i="8" s="1"/>
  <c r="F42" i="8" s="1"/>
  <c r="O41" i="8"/>
  <c r="P41" i="8" s="1"/>
  <c r="Q41" i="8" s="1"/>
  <c r="I41" i="8"/>
  <c r="J41" i="8" s="1"/>
  <c r="K41" i="8" s="1"/>
  <c r="L41" i="8" s="1"/>
  <c r="D41" i="8"/>
  <c r="E41" i="8" s="1"/>
  <c r="F41" i="8" s="1"/>
  <c r="O40" i="8"/>
  <c r="P40" i="8" s="1"/>
  <c r="Q40" i="8" s="1"/>
  <c r="J40" i="8"/>
  <c r="K40" i="8" s="1"/>
  <c r="L40" i="8" s="1"/>
  <c r="D40" i="8"/>
  <c r="E40" i="8" s="1"/>
  <c r="F40" i="8" s="1"/>
  <c r="O39" i="8"/>
  <c r="P39" i="8" s="1"/>
  <c r="Q39" i="8" s="1"/>
  <c r="J39" i="8"/>
  <c r="K39" i="8" s="1"/>
  <c r="L39" i="8" s="1"/>
  <c r="D39" i="8"/>
  <c r="E39" i="8" s="1"/>
  <c r="F39" i="8" s="1"/>
  <c r="G39" i="8" s="1"/>
  <c r="V38" i="8"/>
  <c r="U38" i="8"/>
  <c r="O38" i="8"/>
  <c r="P38" i="8" s="1"/>
  <c r="Q38" i="8" s="1"/>
  <c r="J38" i="8"/>
  <c r="K38" i="8" s="1"/>
  <c r="L38" i="8" s="1"/>
  <c r="D38" i="8"/>
  <c r="E38" i="8" s="1"/>
  <c r="F38" i="8" s="1"/>
  <c r="G38" i="8" s="1"/>
  <c r="X37" i="8"/>
  <c r="W37" i="8"/>
  <c r="O37" i="8"/>
  <c r="P37" i="8" s="1"/>
  <c r="Q37" i="8" s="1"/>
  <c r="J37" i="8"/>
  <c r="K37" i="8" s="1"/>
  <c r="L37" i="8" s="1"/>
  <c r="D37" i="8"/>
  <c r="E37" i="8" s="1"/>
  <c r="F37" i="8" s="1"/>
  <c r="G37" i="8" s="1"/>
  <c r="X36" i="8"/>
  <c r="W36" i="8"/>
  <c r="O36" i="8"/>
  <c r="P36" i="8" s="1"/>
  <c r="Q36" i="8" s="1"/>
  <c r="R36" i="8" s="1"/>
  <c r="J36" i="8"/>
  <c r="K36" i="8" s="1"/>
  <c r="L36" i="8" s="1"/>
  <c r="E36" i="8"/>
  <c r="F36" i="8" s="1"/>
  <c r="G36" i="8" s="1"/>
  <c r="X35" i="8"/>
  <c r="X38" i="8" s="1"/>
  <c r="W35" i="8"/>
  <c r="W38" i="8" s="1"/>
  <c r="V34" i="8"/>
  <c r="V39" i="8" s="1"/>
  <c r="U34" i="8"/>
  <c r="U39" i="8" s="1"/>
  <c r="X33" i="8"/>
  <c r="W33" i="8"/>
  <c r="X32" i="8"/>
  <c r="W32" i="8"/>
  <c r="N32" i="8"/>
  <c r="O32" i="8" s="1"/>
  <c r="P32" i="8" s="1"/>
  <c r="Q32" i="8" s="1"/>
  <c r="I32" i="8"/>
  <c r="J32" i="8" s="1"/>
  <c r="K32" i="8" s="1"/>
  <c r="D32" i="8"/>
  <c r="E32" i="8" s="1"/>
  <c r="F32" i="8" s="1"/>
  <c r="X31" i="8"/>
  <c r="X34" i="8" s="1"/>
  <c r="X39" i="8" s="1"/>
  <c r="W31" i="8"/>
  <c r="W34" i="8" s="1"/>
  <c r="O31" i="8"/>
  <c r="P31" i="8" s="1"/>
  <c r="Q31" i="8" s="1"/>
  <c r="I31" i="8"/>
  <c r="J31" i="8" s="1"/>
  <c r="K31" i="8" s="1"/>
  <c r="L31" i="8" s="1"/>
  <c r="D31" i="8"/>
  <c r="E31" i="8" s="1"/>
  <c r="F31" i="8" s="1"/>
  <c r="O30" i="8"/>
  <c r="P30" i="8" s="1"/>
  <c r="Q30" i="8" s="1"/>
  <c r="I30" i="8"/>
  <c r="J30" i="8" s="1"/>
  <c r="K30" i="8" s="1"/>
  <c r="L30" i="8" s="1"/>
  <c r="D30" i="8"/>
  <c r="E30" i="8" s="1"/>
  <c r="F30" i="8" s="1"/>
  <c r="V29" i="8"/>
  <c r="U29" i="8"/>
  <c r="O29" i="8"/>
  <c r="P29" i="8" s="1"/>
  <c r="Q29" i="8" s="1"/>
  <c r="I29" i="8"/>
  <c r="J29" i="8" s="1"/>
  <c r="K29" i="8" s="1"/>
  <c r="L29" i="8" s="1"/>
  <c r="D29" i="8"/>
  <c r="E29" i="8" s="1"/>
  <c r="F29" i="8" s="1"/>
  <c r="X28" i="8"/>
  <c r="W28" i="8"/>
  <c r="O28" i="8"/>
  <c r="P28" i="8" s="1"/>
  <c r="Q28" i="8" s="1"/>
  <c r="J28" i="8"/>
  <c r="K28" i="8" s="1"/>
  <c r="L28" i="8" s="1"/>
  <c r="D28" i="8"/>
  <c r="E28" i="8" s="1"/>
  <c r="F28" i="8" s="1"/>
  <c r="G28" i="8" s="1"/>
  <c r="X27" i="8"/>
  <c r="W27" i="8"/>
  <c r="O27" i="8"/>
  <c r="P27" i="8" s="1"/>
  <c r="Q27" i="8" s="1"/>
  <c r="J27" i="8"/>
  <c r="K27" i="8" s="1"/>
  <c r="L27" i="8" s="1"/>
  <c r="D27" i="8"/>
  <c r="E27" i="8" s="1"/>
  <c r="F27" i="8" s="1"/>
  <c r="G27" i="8" s="1"/>
  <c r="X26" i="8"/>
  <c r="X29" i="8" s="1"/>
  <c r="W26" i="8"/>
  <c r="W29" i="8" s="1"/>
  <c r="O26" i="8"/>
  <c r="P26" i="8" s="1"/>
  <c r="Q26" i="8" s="1"/>
  <c r="R26" i="8" s="1"/>
  <c r="J26" i="8"/>
  <c r="K26" i="8" s="1"/>
  <c r="L26" i="8" s="1"/>
  <c r="D26" i="8"/>
  <c r="E26" i="8" s="1"/>
  <c r="F26" i="8" s="1"/>
  <c r="G26" i="8" s="1"/>
  <c r="V25" i="8"/>
  <c r="V30" i="8" s="1"/>
  <c r="U25" i="8"/>
  <c r="U30" i="8" s="1"/>
  <c r="X24" i="8"/>
  <c r="W24" i="8"/>
  <c r="X23" i="8"/>
  <c r="W23" i="8"/>
  <c r="X22" i="8"/>
  <c r="X25" i="8" s="1"/>
  <c r="X30" i="8" s="1"/>
  <c r="W22" i="8"/>
  <c r="W25" i="8" s="1"/>
  <c r="W30" i="8" s="1"/>
  <c r="O22" i="8"/>
  <c r="P22" i="8" s="1"/>
  <c r="Q22" i="8" s="1"/>
  <c r="R22" i="8" s="1"/>
  <c r="J22" i="8"/>
  <c r="K22" i="8" s="1"/>
  <c r="L22" i="8" s="1"/>
  <c r="E22" i="8"/>
  <c r="F22" i="8" s="1"/>
  <c r="G22" i="8" s="1"/>
  <c r="O21" i="8"/>
  <c r="P21" i="8" s="1"/>
  <c r="Q21" i="8" s="1"/>
  <c r="R21" i="8" s="1"/>
  <c r="J21" i="8"/>
  <c r="K21" i="8" s="1"/>
  <c r="L21" i="8" s="1"/>
  <c r="E21" i="8"/>
  <c r="F21" i="8" s="1"/>
  <c r="G21" i="8" s="1"/>
  <c r="P20" i="8"/>
  <c r="Q20" i="8" s="1"/>
  <c r="R20" i="8" s="1"/>
  <c r="J20" i="8"/>
  <c r="K20" i="8" s="1"/>
  <c r="L20" i="8" s="1"/>
  <c r="M20" i="8" s="1"/>
  <c r="E20" i="8"/>
  <c r="F20" i="8" s="1"/>
  <c r="G20" i="8" s="1"/>
  <c r="P19" i="8"/>
  <c r="Q19" i="8" s="1"/>
  <c r="R19" i="8" s="1"/>
  <c r="J19" i="8"/>
  <c r="K19" i="8" s="1"/>
  <c r="L19" i="8" s="1"/>
  <c r="M19" i="8" s="1"/>
  <c r="E19" i="8"/>
  <c r="F19" i="8" s="1"/>
  <c r="G19" i="8" s="1"/>
  <c r="P18" i="8"/>
  <c r="Q18" i="8" s="1"/>
  <c r="R18" i="8" s="1"/>
  <c r="L18" i="8"/>
  <c r="M18" i="8" s="1"/>
  <c r="E18" i="8"/>
  <c r="F18" i="8" s="1"/>
  <c r="G18" i="8" s="1"/>
  <c r="R17" i="8"/>
  <c r="K17" i="8"/>
  <c r="L17" i="8" s="1"/>
  <c r="M17" i="8" s="1"/>
  <c r="E17" i="8"/>
  <c r="F17" i="8" s="1"/>
  <c r="G17" i="8" s="1"/>
  <c r="P16" i="8"/>
  <c r="Q16" i="8" s="1"/>
  <c r="R16" i="8" s="1"/>
  <c r="K16" i="8"/>
  <c r="L16" i="8" s="1"/>
  <c r="M16" i="8" s="1"/>
  <c r="E16" i="8"/>
  <c r="F16" i="8" s="1"/>
  <c r="G16" i="8" s="1"/>
  <c r="H16" i="8" s="1"/>
  <c r="O12" i="8"/>
  <c r="P12" i="8" s="1"/>
  <c r="Q12" i="8" s="1"/>
  <c r="R12" i="8" s="1"/>
  <c r="J12" i="8"/>
  <c r="K12" i="8" s="1"/>
  <c r="L12" i="8" s="1"/>
  <c r="E12" i="8"/>
  <c r="F12" i="8" s="1"/>
  <c r="G12" i="8" s="1"/>
  <c r="O11" i="8"/>
  <c r="P11" i="8" s="1"/>
  <c r="Q11" i="8" s="1"/>
  <c r="R11" i="8" s="1"/>
  <c r="J11" i="8"/>
  <c r="K11" i="8" s="1"/>
  <c r="L11" i="8" s="1"/>
  <c r="E11" i="8"/>
  <c r="F11" i="8" s="1"/>
  <c r="G11" i="8" s="1"/>
  <c r="O10" i="8"/>
  <c r="P10" i="8" s="1"/>
  <c r="Q10" i="8" s="1"/>
  <c r="R10" i="8" s="1"/>
  <c r="J10" i="8"/>
  <c r="K10" i="8" s="1"/>
  <c r="E10" i="8"/>
  <c r="F10" i="8" s="1"/>
  <c r="G10" i="8" s="1"/>
  <c r="Q9" i="8"/>
  <c r="R9" i="8" s="1"/>
  <c r="K9" i="8"/>
  <c r="L9" i="8" s="1"/>
  <c r="M9" i="8" s="1"/>
  <c r="E9" i="8"/>
  <c r="F9" i="8" s="1"/>
  <c r="G9" i="8" s="1"/>
  <c r="H9" i="8" s="1"/>
  <c r="P8" i="8"/>
  <c r="Q8" i="8" s="1"/>
  <c r="R8" i="8" s="1"/>
  <c r="K8" i="8"/>
  <c r="L8" i="8" s="1"/>
  <c r="M8" i="8" s="1"/>
  <c r="E8" i="8"/>
  <c r="F8" i="8" s="1"/>
  <c r="G8" i="8" s="1"/>
  <c r="H8" i="8" s="1"/>
  <c r="P7" i="8"/>
  <c r="Q7" i="8" s="1"/>
  <c r="R7" i="8" s="1"/>
  <c r="K7" i="8"/>
  <c r="L7" i="8" s="1"/>
  <c r="M7" i="8" s="1"/>
  <c r="E7" i="8"/>
  <c r="F7" i="8" s="1"/>
  <c r="G7" i="8" s="1"/>
  <c r="H7" i="8" s="1"/>
  <c r="P6" i="8"/>
  <c r="Q6" i="8" s="1"/>
  <c r="R6" i="8" s="1"/>
  <c r="K6" i="8"/>
  <c r="L6" i="8" s="1"/>
  <c r="M6" i="8" s="1"/>
  <c r="F6" i="8"/>
  <c r="G6" i="8" s="1"/>
  <c r="H6" i="8" s="1"/>
  <c r="U40" i="8" l="1"/>
  <c r="W39" i="8"/>
  <c r="W40" i="8" s="1"/>
  <c r="V40" i="8"/>
  <c r="X40" i="8"/>
  <c r="X41" i="8" l="1"/>
  <c r="B54" i="8" s="1"/>
  <c r="B53" i="8"/>
</calcChain>
</file>

<file path=xl/sharedStrings.xml><?xml version="1.0" encoding="utf-8"?>
<sst xmlns="http://schemas.openxmlformats.org/spreadsheetml/2006/main" count="149" uniqueCount="75">
  <si>
    <t>ПРОИЗВОДСТВЕННЫЙ КАЛЕНДАРЬ</t>
  </si>
  <si>
    <t>НА 2013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</si>
  <si>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</si>
  <si>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</si>
  <si>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</si>
  <si>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</si>
  <si>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</si>
  <si>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</si>
  <si>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</si>
  <si>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</si>
  <si>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</si>
  <si>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7*</t>
  </si>
  <si>
    <t>Пятница</t>
  </si>
  <si>
    <t>22*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</si>
  <si>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</si>
  <si>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</si>
  <si>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</si>
  <si>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</si>
  <si>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</si>
  <si>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</si>
  <si>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</si>
  <si>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</si>
  <si>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8*</t>
  </si>
  <si>
    <t>Нормы рабочего времени на 2013 год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</si>
  <si>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</si>
  <si>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</si>
  <si>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</si>
  <si>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</si>
  <si>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</si>
  <si>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</si>
  <si>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</si>
  <si>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</si>
  <si>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</si>
  <si>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</si>
  <si>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</si>
  <si>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</si>
  <si>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</si>
  <si>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</si>
  <si>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</si>
  <si>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</si>
  <si>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</si>
  <si>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</si>
  <si>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</si>
  <si>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</si>
  <si>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</si>
  <si>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</si>
  <si>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</si>
  <si>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</si>
  <si>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</si>
  <si>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</si>
  <si>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</si>
  <si>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</si>
  <si>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</si>
  <si>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</si>
  <si>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</si>
  <si>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</si>
  <si>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</si>
  <si>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</si>
  <si>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</si>
  <si>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</si>
  <si>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</si>
  <si>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t>вт</t>
  </si>
  <si>
    <t>ср</t>
  </si>
  <si>
    <t>чт</t>
  </si>
  <si>
    <t>сб</t>
  </si>
  <si>
    <t>пн</t>
  </si>
  <si>
    <t>норма</t>
  </si>
  <si>
    <t>Наладчик</t>
  </si>
  <si>
    <t>пт</t>
  </si>
  <si>
    <t>вс</t>
  </si>
  <si>
    <t>перераб</t>
  </si>
  <si>
    <t>Кирриллов Виктор</t>
  </si>
  <si>
    <t>отработано</t>
  </si>
  <si>
    <t>должность</t>
  </si>
  <si>
    <t>13час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</si>
</sst>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0.0"/>
    <numFmt numFmtId="166" formatCode="[$-419]d\ mmm;@"/>
    <numFmt numFmtId="167" formatCode="mm:ss.0;@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8" fillId="0" borderId="0"/>
    <xf numFmtId="0" fontId="2" fillId="0" borderId="0"/>
    <xf numFmtId="0" fontId="2" fillId="0" borderId="0"/>
  </cellStyleXfs>
  <cellXfs count="179">
    <xf numFmtId="0" fontId="0" fillId="0" borderId="0" xfId="0"/>
    <xf numFmtId="164" fontId="0" fillId="0" borderId="0" xfId="0" applyNumberFormat="1" applyAlignment="1">
      <alignment horizontal="center"/>
    </xf>
    <xf numFmtId="46" fontId="1" fillId="0" borderId="0" xfId="0" applyNumberFormat="1" applyFont="1" applyFill="1" applyBorder="1" applyAlignment="1">
      <alignment horizontal="center"/>
    </xf>
    <xf numFmtId="0" fontId="5" fillId="0" borderId="0" xfId="1" applyFont="1" applyFill="1" applyAlignment="1"/>
    <xf numFmtId="0" fontId="3" fillId="0" borderId="0" xfId="1" applyFont="1"/>
    <xf numFmtId="0" fontId="2" fillId="0" borderId="0" xfId="1"/>
    <xf numFmtId="0" fontId="6" fillId="0" borderId="13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3" xfId="1" applyFont="1" applyBorder="1"/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9" xfId="1" applyFont="1" applyBorder="1"/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9" xfId="1" applyFont="1" applyBorder="1"/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3" xfId="1" applyFont="1" applyBorder="1"/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" fillId="0" borderId="21" xfId="2" applyFont="1" applyFill="1" applyBorder="1" applyAlignment="1" applyProtection="1">
      <alignment horizontal="center" vertical="center"/>
    </xf>
    <xf numFmtId="0" fontId="6" fillId="0" borderId="16" xfId="1" applyFont="1" applyBorder="1"/>
    <xf numFmtId="0" fontId="6" fillId="0" borderId="5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41" xfId="1" applyFont="1" applyBorder="1"/>
    <xf numFmtId="0" fontId="6" fillId="0" borderId="7" xfId="1" applyFont="1" applyBorder="1" applyAlignment="1">
      <alignment horizontal="center"/>
    </xf>
    <xf numFmtId="0" fontId="6" fillId="0" borderId="42" xfId="1" applyFont="1" applyBorder="1" applyAlignment="1">
      <alignment horizontal="center" vertical="center"/>
    </xf>
    <xf numFmtId="0" fontId="7" fillId="6" borderId="8" xfId="1" applyFont="1" applyFill="1" applyBorder="1"/>
    <xf numFmtId="0" fontId="7" fillId="6" borderId="43" xfId="1" applyFont="1" applyFill="1" applyBorder="1" applyAlignment="1">
      <alignment horizontal="center"/>
    </xf>
    <xf numFmtId="0" fontId="7" fillId="6" borderId="9" xfId="1" applyFont="1" applyFill="1" applyBorder="1" applyAlignment="1">
      <alignment horizontal="center"/>
    </xf>
    <xf numFmtId="0" fontId="6" fillId="0" borderId="44" xfId="1" applyFont="1" applyBorder="1" applyAlignment="1">
      <alignment horizontal="left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left" vertical="center"/>
    </xf>
    <xf numFmtId="0" fontId="7" fillId="5" borderId="8" xfId="1" applyFont="1" applyFill="1" applyBorder="1"/>
    <xf numFmtId="0" fontId="7" fillId="5" borderId="43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8" fillId="0" borderId="45" xfId="1" applyFont="1" applyBorder="1" applyAlignment="1">
      <alignment horizontal="left" vertical="center"/>
    </xf>
    <xf numFmtId="0" fontId="8" fillId="0" borderId="46" xfId="1" applyFont="1" applyBorder="1" applyAlignment="1">
      <alignment horizontal="left" vertical="center"/>
    </xf>
    <xf numFmtId="0" fontId="6" fillId="0" borderId="47" xfId="1" applyFont="1" applyBorder="1" applyAlignment="1">
      <alignment horizontal="center"/>
    </xf>
    <xf numFmtId="0" fontId="7" fillId="7" borderId="31" xfId="1" applyFont="1" applyFill="1" applyBorder="1"/>
    <xf numFmtId="0" fontId="7" fillId="7" borderId="48" xfId="1" applyFont="1" applyFill="1" applyBorder="1" applyAlignment="1">
      <alignment horizontal="center"/>
    </xf>
    <xf numFmtId="0" fontId="7" fillId="7" borderId="34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 vertical="center"/>
    </xf>
    <xf numFmtId="0" fontId="3" fillId="0" borderId="0" xfId="1" applyFont="1" applyFill="1"/>
    <xf numFmtId="0" fontId="8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10" borderId="15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1" borderId="15" xfId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9" borderId="15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8" borderId="14" xfId="1" applyFont="1" applyFill="1" applyBorder="1" applyAlignment="1">
      <alignment horizontal="center" vertical="center"/>
    </xf>
    <xf numFmtId="0" fontId="6" fillId="8" borderId="20" xfId="1" applyFont="1" applyFill="1" applyBorder="1" applyAlignment="1">
      <alignment horizontal="center" vertical="center"/>
    </xf>
    <xf numFmtId="0" fontId="6" fillId="8" borderId="19" xfId="1" applyFont="1" applyFill="1" applyBorder="1" applyAlignment="1">
      <alignment horizontal="center" vertical="center"/>
    </xf>
    <xf numFmtId="0" fontId="6" fillId="9" borderId="14" xfId="1" applyFont="1" applyFill="1" applyBorder="1" applyAlignment="1">
      <alignment horizontal="center" vertical="center"/>
    </xf>
    <xf numFmtId="0" fontId="6" fillId="9" borderId="20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12" borderId="15" xfId="1" applyFont="1" applyFill="1" applyBorder="1" applyAlignment="1">
      <alignment horizontal="center" vertical="center"/>
    </xf>
    <xf numFmtId="17" fontId="3" fillId="0" borderId="0" xfId="1" applyNumberFormat="1" applyFont="1"/>
    <xf numFmtId="46" fontId="0" fillId="0" borderId="0" xfId="0" applyNumberFormat="1" applyAlignment="1">
      <alignment horizontal="center"/>
    </xf>
    <xf numFmtId="164" fontId="0" fillId="0" borderId="2" xfId="0" applyNumberFormat="1" applyFill="1" applyBorder="1" applyAlignment="1" applyProtection="1">
      <alignment horizontal="center"/>
      <protection hidden="1"/>
    </xf>
    <xf numFmtId="164" fontId="0" fillId="0" borderId="0" xfId="0" applyNumberFormat="1" applyBorder="1" applyAlignment="1">
      <alignment horizontal="center"/>
    </xf>
    <xf numFmtId="0" fontId="0" fillId="0" borderId="0" xfId="0" applyAlignment="1"/>
    <xf numFmtId="166" fontId="0" fillId="0" borderId="0" xfId="0" applyNumberFormat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20" fillId="3" borderId="0" xfId="3" applyFont="1" applyFill="1" applyBorder="1" applyAlignment="1">
      <alignment vertical="center" wrapText="1"/>
    </xf>
    <xf numFmtId="165" fontId="23" fillId="3" borderId="0" xfId="3" applyNumberFormat="1" applyFont="1" applyFill="1" applyBorder="1" applyAlignment="1">
      <alignment vertical="center" wrapText="1"/>
    </xf>
    <xf numFmtId="0" fontId="19" fillId="3" borderId="0" xfId="3" applyFont="1" applyFill="1" applyBorder="1" applyAlignment="1">
      <alignment vertical="center" wrapText="1"/>
    </xf>
    <xf numFmtId="46" fontId="21" fillId="2" borderId="0" xfId="6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ill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>
      <alignment horizontal="center"/>
    </xf>
    <xf numFmtId="46" fontId="20" fillId="3" borderId="0" xfId="3" applyNumberFormat="1" applyFont="1" applyFill="1" applyBorder="1" applyAlignment="1">
      <alignment horizontal="center" vertical="center" wrapText="1"/>
    </xf>
    <xf numFmtId="164" fontId="23" fillId="3" borderId="0" xfId="3" applyNumberFormat="1" applyFont="1" applyFill="1" applyBorder="1" applyAlignment="1">
      <alignment vertical="center" wrapText="1"/>
    </xf>
    <xf numFmtId="167" fontId="0" fillId="0" borderId="0" xfId="0" applyNumberFormat="1"/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6" fillId="0" borderId="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7" fillId="0" borderId="8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7" borderId="49" xfId="1" applyFont="1" applyFill="1" applyBorder="1" applyAlignment="1">
      <alignment horizontal="left" vertical="center" wrapText="1"/>
    </xf>
    <xf numFmtId="0" fontId="7" fillId="7" borderId="29" xfId="1" applyFont="1" applyFill="1" applyBorder="1" applyAlignment="1">
      <alignment horizontal="left" vertical="center" wrapText="1"/>
    </xf>
    <xf numFmtId="0" fontId="7" fillId="7" borderId="50" xfId="1" applyFont="1" applyFill="1" applyBorder="1" applyAlignment="1">
      <alignment horizontal="left" vertical="center" wrapText="1"/>
    </xf>
    <xf numFmtId="0" fontId="7" fillId="7" borderId="52" xfId="1" applyFont="1" applyFill="1" applyBorder="1" applyAlignment="1">
      <alignment horizontal="left" vertical="center" wrapText="1"/>
    </xf>
    <xf numFmtId="0" fontId="7" fillId="7" borderId="30" xfId="1" applyFont="1" applyFill="1" applyBorder="1" applyAlignment="1">
      <alignment horizontal="left" vertical="center" wrapText="1"/>
    </xf>
    <xf numFmtId="0" fontId="7" fillId="7" borderId="53" xfId="1" applyFont="1" applyFill="1" applyBorder="1" applyAlignment="1">
      <alignment horizontal="left" vertical="center" wrapText="1"/>
    </xf>
    <xf numFmtId="2" fontId="7" fillId="7" borderId="51" xfId="1" applyNumberFormat="1" applyFont="1" applyFill="1" applyBorder="1" applyAlignment="1">
      <alignment horizontal="center" vertical="center"/>
    </xf>
    <xf numFmtId="2" fontId="7" fillId="7" borderId="54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2" applyFont="1" applyAlignment="1" applyProtection="1">
      <alignment horizontal="left"/>
    </xf>
    <xf numFmtId="0" fontId="15" fillId="0" borderId="0" xfId="2" applyFont="1" applyAlignment="1" applyProtection="1">
      <alignment horizontal="left"/>
    </xf>
    <xf numFmtId="46" fontId="0" fillId="0" borderId="4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2" fillId="3" borderId="0" xfId="5" applyFont="1" applyFill="1" applyBorder="1" applyAlignment="1">
      <alignment horizontal="center" vertical="center" wrapText="1"/>
    </xf>
    <xf numFmtId="0" fontId="17" fillId="3" borderId="55" xfId="3" applyFont="1" applyFill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13" borderId="3" xfId="0" applyNumberFormat="1" applyFill="1" applyBorder="1" applyAlignment="1">
      <alignment horizontal="center" vertical="center"/>
    </xf>
    <xf numFmtId="164" fontId="0" fillId="13" borderId="21" xfId="0" applyNumberFormat="1" applyFont="1" applyFill="1" applyBorder="1" applyAlignment="1">
      <alignment horizontal="center" vertical="center"/>
    </xf>
  </cellXfs>
  <cellStyles count="7">
    <cellStyle name="Normal 2" xfId="5"/>
    <cellStyle name="Normal 3" xfId="4"/>
    <cellStyle name="Normal 4" xfId="3"/>
    <cellStyle name="Normal 6" xfId="6"/>
    <cellStyle name="Гиперссылка" xfId="2" builtinId="8"/>
    <cellStyle name="Обычный" xfId="0" builtinId="0"/>
    <cellStyle name="Обычный 2" xfId="1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ui-kalendar-2013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9" workbookViewId="0">
      <selection activeCell="O42" sqref="O42"/>
    </sheetView>
  </sheetViews>
  <sheetFormatPr defaultColWidth="9.140625" defaultRowHeight="11.25" x14ac:dyDescent="0.2"/>
  <cols>
    <col min="1" max="1" width="3.140625" style="4" customWidth="1"/>
    <col min="2" max="2" width="13.42578125" style="4" customWidth="1"/>
    <col min="3" max="18" width="3.42578125" style="4" customWidth="1"/>
    <col min="19" max="19" width="3.28515625" style="4" customWidth="1"/>
    <col min="20" max="20" width="10.28515625" style="4" customWidth="1"/>
    <col min="21" max="23" width="4.85546875" style="4" customWidth="1"/>
    <col min="24" max="24" width="6.28515625" style="4" customWidth="1"/>
    <col min="25" max="40" width="3.28515625" style="4" customWidth="1"/>
    <col min="41" max="256" width="9.140625" style="4"/>
    <col min="257" max="257" width="3.140625" style="4" customWidth="1"/>
    <col min="258" max="258" width="13.42578125" style="4" customWidth="1"/>
    <col min="259" max="274" width="3.42578125" style="4" customWidth="1"/>
    <col min="275" max="275" width="3.28515625" style="4" customWidth="1"/>
    <col min="276" max="276" width="10.28515625" style="4" customWidth="1"/>
    <col min="277" max="279" width="4.85546875" style="4" customWidth="1"/>
    <col min="280" max="280" width="6.28515625" style="4" customWidth="1"/>
    <col min="281" max="296" width="3.28515625" style="4" customWidth="1"/>
    <col min="297" max="512" width="9.140625" style="4"/>
    <col min="513" max="513" width="3.140625" style="4" customWidth="1"/>
    <col min="514" max="514" width="13.42578125" style="4" customWidth="1"/>
    <col min="515" max="530" width="3.42578125" style="4" customWidth="1"/>
    <col min="531" max="531" width="3.28515625" style="4" customWidth="1"/>
    <col min="532" max="532" width="10.28515625" style="4" customWidth="1"/>
    <col min="533" max="535" width="4.85546875" style="4" customWidth="1"/>
    <col min="536" max="536" width="6.28515625" style="4" customWidth="1"/>
    <col min="537" max="552" width="3.28515625" style="4" customWidth="1"/>
    <col min="553" max="768" width="9.140625" style="4"/>
    <col min="769" max="769" width="3.140625" style="4" customWidth="1"/>
    <col min="770" max="770" width="13.42578125" style="4" customWidth="1"/>
    <col min="771" max="786" width="3.42578125" style="4" customWidth="1"/>
    <col min="787" max="787" width="3.28515625" style="4" customWidth="1"/>
    <col min="788" max="788" width="10.28515625" style="4" customWidth="1"/>
    <col min="789" max="791" width="4.85546875" style="4" customWidth="1"/>
    <col min="792" max="792" width="6.28515625" style="4" customWidth="1"/>
    <col min="793" max="808" width="3.28515625" style="4" customWidth="1"/>
    <col min="809" max="1024" width="9.140625" style="4"/>
    <col min="1025" max="1025" width="3.140625" style="4" customWidth="1"/>
    <col min="1026" max="1026" width="13.42578125" style="4" customWidth="1"/>
    <col min="1027" max="1042" width="3.42578125" style="4" customWidth="1"/>
    <col min="1043" max="1043" width="3.28515625" style="4" customWidth="1"/>
    <col min="1044" max="1044" width="10.28515625" style="4" customWidth="1"/>
    <col min="1045" max="1047" width="4.85546875" style="4" customWidth="1"/>
    <col min="1048" max="1048" width="6.28515625" style="4" customWidth="1"/>
    <col min="1049" max="1064" width="3.28515625" style="4" customWidth="1"/>
    <col min="1065" max="1280" width="9.140625" style="4"/>
    <col min="1281" max="1281" width="3.140625" style="4" customWidth="1"/>
    <col min="1282" max="1282" width="13.42578125" style="4" customWidth="1"/>
    <col min="1283" max="1298" width="3.42578125" style="4" customWidth="1"/>
    <col min="1299" max="1299" width="3.28515625" style="4" customWidth="1"/>
    <col min="1300" max="1300" width="10.28515625" style="4" customWidth="1"/>
    <col min="1301" max="1303" width="4.85546875" style="4" customWidth="1"/>
    <col min="1304" max="1304" width="6.28515625" style="4" customWidth="1"/>
    <col min="1305" max="1320" width="3.28515625" style="4" customWidth="1"/>
    <col min="1321" max="1536" width="9.140625" style="4"/>
    <col min="1537" max="1537" width="3.140625" style="4" customWidth="1"/>
    <col min="1538" max="1538" width="13.42578125" style="4" customWidth="1"/>
    <col min="1539" max="1554" width="3.42578125" style="4" customWidth="1"/>
    <col min="1555" max="1555" width="3.28515625" style="4" customWidth="1"/>
    <col min="1556" max="1556" width="10.28515625" style="4" customWidth="1"/>
    <col min="1557" max="1559" width="4.85546875" style="4" customWidth="1"/>
    <col min="1560" max="1560" width="6.28515625" style="4" customWidth="1"/>
    <col min="1561" max="1576" width="3.28515625" style="4" customWidth="1"/>
    <col min="1577" max="1792" width="9.140625" style="4"/>
    <col min="1793" max="1793" width="3.140625" style="4" customWidth="1"/>
    <col min="1794" max="1794" width="13.42578125" style="4" customWidth="1"/>
    <col min="1795" max="1810" width="3.42578125" style="4" customWidth="1"/>
    <col min="1811" max="1811" width="3.28515625" style="4" customWidth="1"/>
    <col min="1812" max="1812" width="10.28515625" style="4" customWidth="1"/>
    <col min="1813" max="1815" width="4.85546875" style="4" customWidth="1"/>
    <col min="1816" max="1816" width="6.28515625" style="4" customWidth="1"/>
    <col min="1817" max="1832" width="3.28515625" style="4" customWidth="1"/>
    <col min="1833" max="2048" width="9.140625" style="4"/>
    <col min="2049" max="2049" width="3.140625" style="4" customWidth="1"/>
    <col min="2050" max="2050" width="13.42578125" style="4" customWidth="1"/>
    <col min="2051" max="2066" width="3.42578125" style="4" customWidth="1"/>
    <col min="2067" max="2067" width="3.28515625" style="4" customWidth="1"/>
    <col min="2068" max="2068" width="10.28515625" style="4" customWidth="1"/>
    <col min="2069" max="2071" width="4.85546875" style="4" customWidth="1"/>
    <col min="2072" max="2072" width="6.28515625" style="4" customWidth="1"/>
    <col min="2073" max="2088" width="3.28515625" style="4" customWidth="1"/>
    <col min="2089" max="2304" width="9.140625" style="4"/>
    <col min="2305" max="2305" width="3.140625" style="4" customWidth="1"/>
    <col min="2306" max="2306" width="13.42578125" style="4" customWidth="1"/>
    <col min="2307" max="2322" width="3.42578125" style="4" customWidth="1"/>
    <col min="2323" max="2323" width="3.28515625" style="4" customWidth="1"/>
    <col min="2324" max="2324" width="10.28515625" style="4" customWidth="1"/>
    <col min="2325" max="2327" width="4.85546875" style="4" customWidth="1"/>
    <col min="2328" max="2328" width="6.28515625" style="4" customWidth="1"/>
    <col min="2329" max="2344" width="3.28515625" style="4" customWidth="1"/>
    <col min="2345" max="2560" width="9.140625" style="4"/>
    <col min="2561" max="2561" width="3.140625" style="4" customWidth="1"/>
    <col min="2562" max="2562" width="13.42578125" style="4" customWidth="1"/>
    <col min="2563" max="2578" width="3.42578125" style="4" customWidth="1"/>
    <col min="2579" max="2579" width="3.28515625" style="4" customWidth="1"/>
    <col min="2580" max="2580" width="10.28515625" style="4" customWidth="1"/>
    <col min="2581" max="2583" width="4.85546875" style="4" customWidth="1"/>
    <col min="2584" max="2584" width="6.28515625" style="4" customWidth="1"/>
    <col min="2585" max="2600" width="3.28515625" style="4" customWidth="1"/>
    <col min="2601" max="2816" width="9.140625" style="4"/>
    <col min="2817" max="2817" width="3.140625" style="4" customWidth="1"/>
    <col min="2818" max="2818" width="13.42578125" style="4" customWidth="1"/>
    <col min="2819" max="2834" width="3.42578125" style="4" customWidth="1"/>
    <col min="2835" max="2835" width="3.28515625" style="4" customWidth="1"/>
    <col min="2836" max="2836" width="10.28515625" style="4" customWidth="1"/>
    <col min="2837" max="2839" width="4.85546875" style="4" customWidth="1"/>
    <col min="2840" max="2840" width="6.28515625" style="4" customWidth="1"/>
    <col min="2841" max="2856" width="3.28515625" style="4" customWidth="1"/>
    <col min="2857" max="3072" width="9.140625" style="4"/>
    <col min="3073" max="3073" width="3.140625" style="4" customWidth="1"/>
    <col min="3074" max="3074" width="13.42578125" style="4" customWidth="1"/>
    <col min="3075" max="3090" width="3.42578125" style="4" customWidth="1"/>
    <col min="3091" max="3091" width="3.28515625" style="4" customWidth="1"/>
    <col min="3092" max="3092" width="10.28515625" style="4" customWidth="1"/>
    <col min="3093" max="3095" width="4.85546875" style="4" customWidth="1"/>
    <col min="3096" max="3096" width="6.28515625" style="4" customWidth="1"/>
    <col min="3097" max="3112" width="3.28515625" style="4" customWidth="1"/>
    <col min="3113" max="3328" width="9.140625" style="4"/>
    <col min="3329" max="3329" width="3.140625" style="4" customWidth="1"/>
    <col min="3330" max="3330" width="13.42578125" style="4" customWidth="1"/>
    <col min="3331" max="3346" width="3.42578125" style="4" customWidth="1"/>
    <col min="3347" max="3347" width="3.28515625" style="4" customWidth="1"/>
    <col min="3348" max="3348" width="10.28515625" style="4" customWidth="1"/>
    <col min="3349" max="3351" width="4.85546875" style="4" customWidth="1"/>
    <col min="3352" max="3352" width="6.28515625" style="4" customWidth="1"/>
    <col min="3353" max="3368" width="3.28515625" style="4" customWidth="1"/>
    <col min="3369" max="3584" width="9.140625" style="4"/>
    <col min="3585" max="3585" width="3.140625" style="4" customWidth="1"/>
    <col min="3586" max="3586" width="13.42578125" style="4" customWidth="1"/>
    <col min="3587" max="3602" width="3.42578125" style="4" customWidth="1"/>
    <col min="3603" max="3603" width="3.28515625" style="4" customWidth="1"/>
    <col min="3604" max="3604" width="10.28515625" style="4" customWidth="1"/>
    <col min="3605" max="3607" width="4.85546875" style="4" customWidth="1"/>
    <col min="3608" max="3608" width="6.28515625" style="4" customWidth="1"/>
    <col min="3609" max="3624" width="3.28515625" style="4" customWidth="1"/>
    <col min="3625" max="3840" width="9.140625" style="4"/>
    <col min="3841" max="3841" width="3.140625" style="4" customWidth="1"/>
    <col min="3842" max="3842" width="13.42578125" style="4" customWidth="1"/>
    <col min="3843" max="3858" width="3.42578125" style="4" customWidth="1"/>
    <col min="3859" max="3859" width="3.28515625" style="4" customWidth="1"/>
    <col min="3860" max="3860" width="10.28515625" style="4" customWidth="1"/>
    <col min="3861" max="3863" width="4.85546875" style="4" customWidth="1"/>
    <col min="3864" max="3864" width="6.28515625" style="4" customWidth="1"/>
    <col min="3865" max="3880" width="3.28515625" style="4" customWidth="1"/>
    <col min="3881" max="4096" width="9.140625" style="4"/>
    <col min="4097" max="4097" width="3.140625" style="4" customWidth="1"/>
    <col min="4098" max="4098" width="13.42578125" style="4" customWidth="1"/>
    <col min="4099" max="4114" width="3.42578125" style="4" customWidth="1"/>
    <col min="4115" max="4115" width="3.28515625" style="4" customWidth="1"/>
    <col min="4116" max="4116" width="10.28515625" style="4" customWidth="1"/>
    <col min="4117" max="4119" width="4.85546875" style="4" customWidth="1"/>
    <col min="4120" max="4120" width="6.28515625" style="4" customWidth="1"/>
    <col min="4121" max="4136" width="3.28515625" style="4" customWidth="1"/>
    <col min="4137" max="4352" width="9.140625" style="4"/>
    <col min="4353" max="4353" width="3.140625" style="4" customWidth="1"/>
    <col min="4354" max="4354" width="13.42578125" style="4" customWidth="1"/>
    <col min="4355" max="4370" width="3.42578125" style="4" customWidth="1"/>
    <col min="4371" max="4371" width="3.28515625" style="4" customWidth="1"/>
    <col min="4372" max="4372" width="10.28515625" style="4" customWidth="1"/>
    <col min="4373" max="4375" width="4.85546875" style="4" customWidth="1"/>
    <col min="4376" max="4376" width="6.28515625" style="4" customWidth="1"/>
    <col min="4377" max="4392" width="3.28515625" style="4" customWidth="1"/>
    <col min="4393" max="4608" width="9.140625" style="4"/>
    <col min="4609" max="4609" width="3.140625" style="4" customWidth="1"/>
    <col min="4610" max="4610" width="13.42578125" style="4" customWidth="1"/>
    <col min="4611" max="4626" width="3.42578125" style="4" customWidth="1"/>
    <col min="4627" max="4627" width="3.28515625" style="4" customWidth="1"/>
    <col min="4628" max="4628" width="10.28515625" style="4" customWidth="1"/>
    <col min="4629" max="4631" width="4.85546875" style="4" customWidth="1"/>
    <col min="4632" max="4632" width="6.28515625" style="4" customWidth="1"/>
    <col min="4633" max="4648" width="3.28515625" style="4" customWidth="1"/>
    <col min="4649" max="4864" width="9.140625" style="4"/>
    <col min="4865" max="4865" width="3.140625" style="4" customWidth="1"/>
    <col min="4866" max="4866" width="13.42578125" style="4" customWidth="1"/>
    <col min="4867" max="4882" width="3.42578125" style="4" customWidth="1"/>
    <col min="4883" max="4883" width="3.28515625" style="4" customWidth="1"/>
    <col min="4884" max="4884" width="10.28515625" style="4" customWidth="1"/>
    <col min="4885" max="4887" width="4.85546875" style="4" customWidth="1"/>
    <col min="4888" max="4888" width="6.28515625" style="4" customWidth="1"/>
    <col min="4889" max="4904" width="3.28515625" style="4" customWidth="1"/>
    <col min="4905" max="5120" width="9.140625" style="4"/>
    <col min="5121" max="5121" width="3.140625" style="4" customWidth="1"/>
    <col min="5122" max="5122" width="13.42578125" style="4" customWidth="1"/>
    <col min="5123" max="5138" width="3.42578125" style="4" customWidth="1"/>
    <col min="5139" max="5139" width="3.28515625" style="4" customWidth="1"/>
    <col min="5140" max="5140" width="10.28515625" style="4" customWidth="1"/>
    <col min="5141" max="5143" width="4.85546875" style="4" customWidth="1"/>
    <col min="5144" max="5144" width="6.28515625" style="4" customWidth="1"/>
    <col min="5145" max="5160" width="3.28515625" style="4" customWidth="1"/>
    <col min="5161" max="5376" width="9.140625" style="4"/>
    <col min="5377" max="5377" width="3.140625" style="4" customWidth="1"/>
    <col min="5378" max="5378" width="13.42578125" style="4" customWidth="1"/>
    <col min="5379" max="5394" width="3.42578125" style="4" customWidth="1"/>
    <col min="5395" max="5395" width="3.28515625" style="4" customWidth="1"/>
    <col min="5396" max="5396" width="10.28515625" style="4" customWidth="1"/>
    <col min="5397" max="5399" width="4.85546875" style="4" customWidth="1"/>
    <col min="5400" max="5400" width="6.28515625" style="4" customWidth="1"/>
    <col min="5401" max="5416" width="3.28515625" style="4" customWidth="1"/>
    <col min="5417" max="5632" width="9.140625" style="4"/>
    <col min="5633" max="5633" width="3.140625" style="4" customWidth="1"/>
    <col min="5634" max="5634" width="13.42578125" style="4" customWidth="1"/>
    <col min="5635" max="5650" width="3.42578125" style="4" customWidth="1"/>
    <col min="5651" max="5651" width="3.28515625" style="4" customWidth="1"/>
    <col min="5652" max="5652" width="10.28515625" style="4" customWidth="1"/>
    <col min="5653" max="5655" width="4.85546875" style="4" customWidth="1"/>
    <col min="5656" max="5656" width="6.28515625" style="4" customWidth="1"/>
    <col min="5657" max="5672" width="3.28515625" style="4" customWidth="1"/>
    <col min="5673" max="5888" width="9.140625" style="4"/>
    <col min="5889" max="5889" width="3.140625" style="4" customWidth="1"/>
    <col min="5890" max="5890" width="13.42578125" style="4" customWidth="1"/>
    <col min="5891" max="5906" width="3.42578125" style="4" customWidth="1"/>
    <col min="5907" max="5907" width="3.28515625" style="4" customWidth="1"/>
    <col min="5908" max="5908" width="10.28515625" style="4" customWidth="1"/>
    <col min="5909" max="5911" width="4.85546875" style="4" customWidth="1"/>
    <col min="5912" max="5912" width="6.28515625" style="4" customWidth="1"/>
    <col min="5913" max="5928" width="3.28515625" style="4" customWidth="1"/>
    <col min="5929" max="6144" width="9.140625" style="4"/>
    <col min="6145" max="6145" width="3.140625" style="4" customWidth="1"/>
    <col min="6146" max="6146" width="13.42578125" style="4" customWidth="1"/>
    <col min="6147" max="6162" width="3.42578125" style="4" customWidth="1"/>
    <col min="6163" max="6163" width="3.28515625" style="4" customWidth="1"/>
    <col min="6164" max="6164" width="10.28515625" style="4" customWidth="1"/>
    <col min="6165" max="6167" width="4.85546875" style="4" customWidth="1"/>
    <col min="6168" max="6168" width="6.28515625" style="4" customWidth="1"/>
    <col min="6169" max="6184" width="3.28515625" style="4" customWidth="1"/>
    <col min="6185" max="6400" width="9.140625" style="4"/>
    <col min="6401" max="6401" width="3.140625" style="4" customWidth="1"/>
    <col min="6402" max="6402" width="13.42578125" style="4" customWidth="1"/>
    <col min="6403" max="6418" width="3.42578125" style="4" customWidth="1"/>
    <col min="6419" max="6419" width="3.28515625" style="4" customWidth="1"/>
    <col min="6420" max="6420" width="10.28515625" style="4" customWidth="1"/>
    <col min="6421" max="6423" width="4.85546875" style="4" customWidth="1"/>
    <col min="6424" max="6424" width="6.28515625" style="4" customWidth="1"/>
    <col min="6425" max="6440" width="3.28515625" style="4" customWidth="1"/>
    <col min="6441" max="6656" width="9.140625" style="4"/>
    <col min="6657" max="6657" width="3.140625" style="4" customWidth="1"/>
    <col min="6658" max="6658" width="13.42578125" style="4" customWidth="1"/>
    <col min="6659" max="6674" width="3.42578125" style="4" customWidth="1"/>
    <col min="6675" max="6675" width="3.28515625" style="4" customWidth="1"/>
    <col min="6676" max="6676" width="10.28515625" style="4" customWidth="1"/>
    <col min="6677" max="6679" width="4.85546875" style="4" customWidth="1"/>
    <col min="6680" max="6680" width="6.28515625" style="4" customWidth="1"/>
    <col min="6681" max="6696" width="3.28515625" style="4" customWidth="1"/>
    <col min="6697" max="6912" width="9.140625" style="4"/>
    <col min="6913" max="6913" width="3.140625" style="4" customWidth="1"/>
    <col min="6914" max="6914" width="13.42578125" style="4" customWidth="1"/>
    <col min="6915" max="6930" width="3.42578125" style="4" customWidth="1"/>
    <col min="6931" max="6931" width="3.28515625" style="4" customWidth="1"/>
    <col min="6932" max="6932" width="10.28515625" style="4" customWidth="1"/>
    <col min="6933" max="6935" width="4.85546875" style="4" customWidth="1"/>
    <col min="6936" max="6936" width="6.28515625" style="4" customWidth="1"/>
    <col min="6937" max="6952" width="3.28515625" style="4" customWidth="1"/>
    <col min="6953" max="7168" width="9.140625" style="4"/>
    <col min="7169" max="7169" width="3.140625" style="4" customWidth="1"/>
    <col min="7170" max="7170" width="13.42578125" style="4" customWidth="1"/>
    <col min="7171" max="7186" width="3.42578125" style="4" customWidth="1"/>
    <col min="7187" max="7187" width="3.28515625" style="4" customWidth="1"/>
    <col min="7188" max="7188" width="10.28515625" style="4" customWidth="1"/>
    <col min="7189" max="7191" width="4.85546875" style="4" customWidth="1"/>
    <col min="7192" max="7192" width="6.28515625" style="4" customWidth="1"/>
    <col min="7193" max="7208" width="3.28515625" style="4" customWidth="1"/>
    <col min="7209" max="7424" width="9.140625" style="4"/>
    <col min="7425" max="7425" width="3.140625" style="4" customWidth="1"/>
    <col min="7426" max="7426" width="13.42578125" style="4" customWidth="1"/>
    <col min="7427" max="7442" width="3.42578125" style="4" customWidth="1"/>
    <col min="7443" max="7443" width="3.28515625" style="4" customWidth="1"/>
    <col min="7444" max="7444" width="10.28515625" style="4" customWidth="1"/>
    <col min="7445" max="7447" width="4.85546875" style="4" customWidth="1"/>
    <col min="7448" max="7448" width="6.28515625" style="4" customWidth="1"/>
    <col min="7449" max="7464" width="3.28515625" style="4" customWidth="1"/>
    <col min="7465" max="7680" width="9.140625" style="4"/>
    <col min="7681" max="7681" width="3.140625" style="4" customWidth="1"/>
    <col min="7682" max="7682" width="13.42578125" style="4" customWidth="1"/>
    <col min="7683" max="7698" width="3.42578125" style="4" customWidth="1"/>
    <col min="7699" max="7699" width="3.28515625" style="4" customWidth="1"/>
    <col min="7700" max="7700" width="10.28515625" style="4" customWidth="1"/>
    <col min="7701" max="7703" width="4.85546875" style="4" customWidth="1"/>
    <col min="7704" max="7704" width="6.28515625" style="4" customWidth="1"/>
    <col min="7705" max="7720" width="3.28515625" style="4" customWidth="1"/>
    <col min="7721" max="7936" width="9.140625" style="4"/>
    <col min="7937" max="7937" width="3.140625" style="4" customWidth="1"/>
    <col min="7938" max="7938" width="13.42578125" style="4" customWidth="1"/>
    <col min="7939" max="7954" width="3.42578125" style="4" customWidth="1"/>
    <col min="7955" max="7955" width="3.28515625" style="4" customWidth="1"/>
    <col min="7956" max="7956" width="10.28515625" style="4" customWidth="1"/>
    <col min="7957" max="7959" width="4.85546875" style="4" customWidth="1"/>
    <col min="7960" max="7960" width="6.28515625" style="4" customWidth="1"/>
    <col min="7961" max="7976" width="3.28515625" style="4" customWidth="1"/>
    <col min="7977" max="8192" width="9.140625" style="4"/>
    <col min="8193" max="8193" width="3.140625" style="4" customWidth="1"/>
    <col min="8194" max="8194" width="13.42578125" style="4" customWidth="1"/>
    <col min="8195" max="8210" width="3.42578125" style="4" customWidth="1"/>
    <col min="8211" max="8211" width="3.28515625" style="4" customWidth="1"/>
    <col min="8212" max="8212" width="10.28515625" style="4" customWidth="1"/>
    <col min="8213" max="8215" width="4.85546875" style="4" customWidth="1"/>
    <col min="8216" max="8216" width="6.28515625" style="4" customWidth="1"/>
    <col min="8217" max="8232" width="3.28515625" style="4" customWidth="1"/>
    <col min="8233" max="8448" width="9.140625" style="4"/>
    <col min="8449" max="8449" width="3.140625" style="4" customWidth="1"/>
    <col min="8450" max="8450" width="13.42578125" style="4" customWidth="1"/>
    <col min="8451" max="8466" width="3.42578125" style="4" customWidth="1"/>
    <col min="8467" max="8467" width="3.28515625" style="4" customWidth="1"/>
    <col min="8468" max="8468" width="10.28515625" style="4" customWidth="1"/>
    <col min="8469" max="8471" width="4.85546875" style="4" customWidth="1"/>
    <col min="8472" max="8472" width="6.28515625" style="4" customWidth="1"/>
    <col min="8473" max="8488" width="3.28515625" style="4" customWidth="1"/>
    <col min="8489" max="8704" width="9.140625" style="4"/>
    <col min="8705" max="8705" width="3.140625" style="4" customWidth="1"/>
    <col min="8706" max="8706" width="13.42578125" style="4" customWidth="1"/>
    <col min="8707" max="8722" width="3.42578125" style="4" customWidth="1"/>
    <col min="8723" max="8723" width="3.28515625" style="4" customWidth="1"/>
    <col min="8724" max="8724" width="10.28515625" style="4" customWidth="1"/>
    <col min="8725" max="8727" width="4.85546875" style="4" customWidth="1"/>
    <col min="8728" max="8728" width="6.28515625" style="4" customWidth="1"/>
    <col min="8729" max="8744" width="3.28515625" style="4" customWidth="1"/>
    <col min="8745" max="8960" width="9.140625" style="4"/>
    <col min="8961" max="8961" width="3.140625" style="4" customWidth="1"/>
    <col min="8962" max="8962" width="13.42578125" style="4" customWidth="1"/>
    <col min="8963" max="8978" width="3.42578125" style="4" customWidth="1"/>
    <col min="8979" max="8979" width="3.28515625" style="4" customWidth="1"/>
    <col min="8980" max="8980" width="10.28515625" style="4" customWidth="1"/>
    <col min="8981" max="8983" width="4.85546875" style="4" customWidth="1"/>
    <col min="8984" max="8984" width="6.28515625" style="4" customWidth="1"/>
    <col min="8985" max="9000" width="3.28515625" style="4" customWidth="1"/>
    <col min="9001" max="9216" width="9.140625" style="4"/>
    <col min="9217" max="9217" width="3.140625" style="4" customWidth="1"/>
    <col min="9218" max="9218" width="13.42578125" style="4" customWidth="1"/>
    <col min="9219" max="9234" width="3.42578125" style="4" customWidth="1"/>
    <col min="9235" max="9235" width="3.28515625" style="4" customWidth="1"/>
    <col min="9236" max="9236" width="10.28515625" style="4" customWidth="1"/>
    <col min="9237" max="9239" width="4.85546875" style="4" customWidth="1"/>
    <col min="9240" max="9240" width="6.28515625" style="4" customWidth="1"/>
    <col min="9241" max="9256" width="3.28515625" style="4" customWidth="1"/>
    <col min="9257" max="9472" width="9.140625" style="4"/>
    <col min="9473" max="9473" width="3.140625" style="4" customWidth="1"/>
    <col min="9474" max="9474" width="13.42578125" style="4" customWidth="1"/>
    <col min="9475" max="9490" width="3.42578125" style="4" customWidth="1"/>
    <col min="9491" max="9491" width="3.28515625" style="4" customWidth="1"/>
    <col min="9492" max="9492" width="10.28515625" style="4" customWidth="1"/>
    <col min="9493" max="9495" width="4.85546875" style="4" customWidth="1"/>
    <col min="9496" max="9496" width="6.28515625" style="4" customWidth="1"/>
    <col min="9497" max="9512" width="3.28515625" style="4" customWidth="1"/>
    <col min="9513" max="9728" width="9.140625" style="4"/>
    <col min="9729" max="9729" width="3.140625" style="4" customWidth="1"/>
    <col min="9730" max="9730" width="13.42578125" style="4" customWidth="1"/>
    <col min="9731" max="9746" width="3.42578125" style="4" customWidth="1"/>
    <col min="9747" max="9747" width="3.28515625" style="4" customWidth="1"/>
    <col min="9748" max="9748" width="10.28515625" style="4" customWidth="1"/>
    <col min="9749" max="9751" width="4.85546875" style="4" customWidth="1"/>
    <col min="9752" max="9752" width="6.28515625" style="4" customWidth="1"/>
    <col min="9753" max="9768" width="3.28515625" style="4" customWidth="1"/>
    <col min="9769" max="9984" width="9.140625" style="4"/>
    <col min="9985" max="9985" width="3.140625" style="4" customWidth="1"/>
    <col min="9986" max="9986" width="13.42578125" style="4" customWidth="1"/>
    <col min="9987" max="10002" width="3.42578125" style="4" customWidth="1"/>
    <col min="10003" max="10003" width="3.28515625" style="4" customWidth="1"/>
    <col min="10004" max="10004" width="10.28515625" style="4" customWidth="1"/>
    <col min="10005" max="10007" width="4.85546875" style="4" customWidth="1"/>
    <col min="10008" max="10008" width="6.28515625" style="4" customWidth="1"/>
    <col min="10009" max="10024" width="3.28515625" style="4" customWidth="1"/>
    <col min="10025" max="10240" width="9.140625" style="4"/>
    <col min="10241" max="10241" width="3.140625" style="4" customWidth="1"/>
    <col min="10242" max="10242" width="13.42578125" style="4" customWidth="1"/>
    <col min="10243" max="10258" width="3.42578125" style="4" customWidth="1"/>
    <col min="10259" max="10259" width="3.28515625" style="4" customWidth="1"/>
    <col min="10260" max="10260" width="10.28515625" style="4" customWidth="1"/>
    <col min="10261" max="10263" width="4.85546875" style="4" customWidth="1"/>
    <col min="10264" max="10264" width="6.28515625" style="4" customWidth="1"/>
    <col min="10265" max="10280" width="3.28515625" style="4" customWidth="1"/>
    <col min="10281" max="10496" width="9.140625" style="4"/>
    <col min="10497" max="10497" width="3.140625" style="4" customWidth="1"/>
    <col min="10498" max="10498" width="13.42578125" style="4" customWidth="1"/>
    <col min="10499" max="10514" width="3.42578125" style="4" customWidth="1"/>
    <col min="10515" max="10515" width="3.28515625" style="4" customWidth="1"/>
    <col min="10516" max="10516" width="10.28515625" style="4" customWidth="1"/>
    <col min="10517" max="10519" width="4.85546875" style="4" customWidth="1"/>
    <col min="10520" max="10520" width="6.28515625" style="4" customWidth="1"/>
    <col min="10521" max="10536" width="3.28515625" style="4" customWidth="1"/>
    <col min="10537" max="10752" width="9.140625" style="4"/>
    <col min="10753" max="10753" width="3.140625" style="4" customWidth="1"/>
    <col min="10754" max="10754" width="13.42578125" style="4" customWidth="1"/>
    <col min="10755" max="10770" width="3.42578125" style="4" customWidth="1"/>
    <col min="10771" max="10771" width="3.28515625" style="4" customWidth="1"/>
    <col min="10772" max="10772" width="10.28515625" style="4" customWidth="1"/>
    <col min="10773" max="10775" width="4.85546875" style="4" customWidth="1"/>
    <col min="10776" max="10776" width="6.28515625" style="4" customWidth="1"/>
    <col min="10777" max="10792" width="3.28515625" style="4" customWidth="1"/>
    <col min="10793" max="11008" width="9.140625" style="4"/>
    <col min="11009" max="11009" width="3.140625" style="4" customWidth="1"/>
    <col min="11010" max="11010" width="13.42578125" style="4" customWidth="1"/>
    <col min="11011" max="11026" width="3.42578125" style="4" customWidth="1"/>
    <col min="11027" max="11027" width="3.28515625" style="4" customWidth="1"/>
    <col min="11028" max="11028" width="10.28515625" style="4" customWidth="1"/>
    <col min="11029" max="11031" width="4.85546875" style="4" customWidth="1"/>
    <col min="11032" max="11032" width="6.28515625" style="4" customWidth="1"/>
    <col min="11033" max="11048" width="3.28515625" style="4" customWidth="1"/>
    <col min="11049" max="11264" width="9.140625" style="4"/>
    <col min="11265" max="11265" width="3.140625" style="4" customWidth="1"/>
    <col min="11266" max="11266" width="13.42578125" style="4" customWidth="1"/>
    <col min="11267" max="11282" width="3.42578125" style="4" customWidth="1"/>
    <col min="11283" max="11283" width="3.28515625" style="4" customWidth="1"/>
    <col min="11284" max="11284" width="10.28515625" style="4" customWidth="1"/>
    <col min="11285" max="11287" width="4.85546875" style="4" customWidth="1"/>
    <col min="11288" max="11288" width="6.28515625" style="4" customWidth="1"/>
    <col min="11289" max="11304" width="3.28515625" style="4" customWidth="1"/>
    <col min="11305" max="11520" width="9.140625" style="4"/>
    <col min="11521" max="11521" width="3.140625" style="4" customWidth="1"/>
    <col min="11522" max="11522" width="13.42578125" style="4" customWidth="1"/>
    <col min="11523" max="11538" width="3.42578125" style="4" customWidth="1"/>
    <col min="11539" max="11539" width="3.28515625" style="4" customWidth="1"/>
    <col min="11540" max="11540" width="10.28515625" style="4" customWidth="1"/>
    <col min="11541" max="11543" width="4.85546875" style="4" customWidth="1"/>
    <col min="11544" max="11544" width="6.28515625" style="4" customWidth="1"/>
    <col min="11545" max="11560" width="3.28515625" style="4" customWidth="1"/>
    <col min="11561" max="11776" width="9.140625" style="4"/>
    <col min="11777" max="11777" width="3.140625" style="4" customWidth="1"/>
    <col min="11778" max="11778" width="13.42578125" style="4" customWidth="1"/>
    <col min="11779" max="11794" width="3.42578125" style="4" customWidth="1"/>
    <col min="11795" max="11795" width="3.28515625" style="4" customWidth="1"/>
    <col min="11796" max="11796" width="10.28515625" style="4" customWidth="1"/>
    <col min="11797" max="11799" width="4.85546875" style="4" customWidth="1"/>
    <col min="11800" max="11800" width="6.28515625" style="4" customWidth="1"/>
    <col min="11801" max="11816" width="3.28515625" style="4" customWidth="1"/>
    <col min="11817" max="12032" width="9.140625" style="4"/>
    <col min="12033" max="12033" width="3.140625" style="4" customWidth="1"/>
    <col min="12034" max="12034" width="13.42578125" style="4" customWidth="1"/>
    <col min="12035" max="12050" width="3.42578125" style="4" customWidth="1"/>
    <col min="12051" max="12051" width="3.28515625" style="4" customWidth="1"/>
    <col min="12052" max="12052" width="10.28515625" style="4" customWidth="1"/>
    <col min="12053" max="12055" width="4.85546875" style="4" customWidth="1"/>
    <col min="12056" max="12056" width="6.28515625" style="4" customWidth="1"/>
    <col min="12057" max="12072" width="3.28515625" style="4" customWidth="1"/>
    <col min="12073" max="12288" width="9.140625" style="4"/>
    <col min="12289" max="12289" width="3.140625" style="4" customWidth="1"/>
    <col min="12290" max="12290" width="13.42578125" style="4" customWidth="1"/>
    <col min="12291" max="12306" width="3.42578125" style="4" customWidth="1"/>
    <col min="12307" max="12307" width="3.28515625" style="4" customWidth="1"/>
    <col min="12308" max="12308" width="10.28515625" style="4" customWidth="1"/>
    <col min="12309" max="12311" width="4.85546875" style="4" customWidth="1"/>
    <col min="12312" max="12312" width="6.28515625" style="4" customWidth="1"/>
    <col min="12313" max="12328" width="3.28515625" style="4" customWidth="1"/>
    <col min="12329" max="12544" width="9.140625" style="4"/>
    <col min="12545" max="12545" width="3.140625" style="4" customWidth="1"/>
    <col min="12546" max="12546" width="13.42578125" style="4" customWidth="1"/>
    <col min="12547" max="12562" width="3.42578125" style="4" customWidth="1"/>
    <col min="12563" max="12563" width="3.28515625" style="4" customWidth="1"/>
    <col min="12564" max="12564" width="10.28515625" style="4" customWidth="1"/>
    <col min="12565" max="12567" width="4.85546875" style="4" customWidth="1"/>
    <col min="12568" max="12568" width="6.28515625" style="4" customWidth="1"/>
    <col min="12569" max="12584" width="3.28515625" style="4" customWidth="1"/>
    <col min="12585" max="12800" width="9.140625" style="4"/>
    <col min="12801" max="12801" width="3.140625" style="4" customWidth="1"/>
    <col min="12802" max="12802" width="13.42578125" style="4" customWidth="1"/>
    <col min="12803" max="12818" width="3.42578125" style="4" customWidth="1"/>
    <col min="12819" max="12819" width="3.28515625" style="4" customWidth="1"/>
    <col min="12820" max="12820" width="10.28515625" style="4" customWidth="1"/>
    <col min="12821" max="12823" width="4.85546875" style="4" customWidth="1"/>
    <col min="12824" max="12824" width="6.28515625" style="4" customWidth="1"/>
    <col min="12825" max="12840" width="3.28515625" style="4" customWidth="1"/>
    <col min="12841" max="13056" width="9.140625" style="4"/>
    <col min="13057" max="13057" width="3.140625" style="4" customWidth="1"/>
    <col min="13058" max="13058" width="13.42578125" style="4" customWidth="1"/>
    <col min="13059" max="13074" width="3.42578125" style="4" customWidth="1"/>
    <col min="13075" max="13075" width="3.28515625" style="4" customWidth="1"/>
    <col min="13076" max="13076" width="10.28515625" style="4" customWidth="1"/>
    <col min="13077" max="13079" width="4.85546875" style="4" customWidth="1"/>
    <col min="13080" max="13080" width="6.28515625" style="4" customWidth="1"/>
    <col min="13081" max="13096" width="3.28515625" style="4" customWidth="1"/>
    <col min="13097" max="13312" width="9.140625" style="4"/>
    <col min="13313" max="13313" width="3.140625" style="4" customWidth="1"/>
    <col min="13314" max="13314" width="13.42578125" style="4" customWidth="1"/>
    <col min="13315" max="13330" width="3.42578125" style="4" customWidth="1"/>
    <col min="13331" max="13331" width="3.28515625" style="4" customWidth="1"/>
    <col min="13332" max="13332" width="10.28515625" style="4" customWidth="1"/>
    <col min="13333" max="13335" width="4.85546875" style="4" customWidth="1"/>
    <col min="13336" max="13336" width="6.28515625" style="4" customWidth="1"/>
    <col min="13337" max="13352" width="3.28515625" style="4" customWidth="1"/>
    <col min="13353" max="13568" width="9.140625" style="4"/>
    <col min="13569" max="13569" width="3.140625" style="4" customWidth="1"/>
    <col min="13570" max="13570" width="13.42578125" style="4" customWidth="1"/>
    <col min="13571" max="13586" width="3.42578125" style="4" customWidth="1"/>
    <col min="13587" max="13587" width="3.28515625" style="4" customWidth="1"/>
    <col min="13588" max="13588" width="10.28515625" style="4" customWidth="1"/>
    <col min="13589" max="13591" width="4.85546875" style="4" customWidth="1"/>
    <col min="13592" max="13592" width="6.28515625" style="4" customWidth="1"/>
    <col min="13593" max="13608" width="3.28515625" style="4" customWidth="1"/>
    <col min="13609" max="13824" width="9.140625" style="4"/>
    <col min="13825" max="13825" width="3.140625" style="4" customWidth="1"/>
    <col min="13826" max="13826" width="13.42578125" style="4" customWidth="1"/>
    <col min="13827" max="13842" width="3.42578125" style="4" customWidth="1"/>
    <col min="13843" max="13843" width="3.28515625" style="4" customWidth="1"/>
    <col min="13844" max="13844" width="10.28515625" style="4" customWidth="1"/>
    <col min="13845" max="13847" width="4.85546875" style="4" customWidth="1"/>
    <col min="13848" max="13848" width="6.28515625" style="4" customWidth="1"/>
    <col min="13849" max="13864" width="3.28515625" style="4" customWidth="1"/>
    <col min="13865" max="14080" width="9.140625" style="4"/>
    <col min="14081" max="14081" width="3.140625" style="4" customWidth="1"/>
    <col min="14082" max="14082" width="13.42578125" style="4" customWidth="1"/>
    <col min="14083" max="14098" width="3.42578125" style="4" customWidth="1"/>
    <col min="14099" max="14099" width="3.28515625" style="4" customWidth="1"/>
    <col min="14100" max="14100" width="10.28515625" style="4" customWidth="1"/>
    <col min="14101" max="14103" width="4.85546875" style="4" customWidth="1"/>
    <col min="14104" max="14104" width="6.28515625" style="4" customWidth="1"/>
    <col min="14105" max="14120" width="3.28515625" style="4" customWidth="1"/>
    <col min="14121" max="14336" width="9.140625" style="4"/>
    <col min="14337" max="14337" width="3.140625" style="4" customWidth="1"/>
    <col min="14338" max="14338" width="13.42578125" style="4" customWidth="1"/>
    <col min="14339" max="14354" width="3.42578125" style="4" customWidth="1"/>
    <col min="14355" max="14355" width="3.28515625" style="4" customWidth="1"/>
    <col min="14356" max="14356" width="10.28515625" style="4" customWidth="1"/>
    <col min="14357" max="14359" width="4.85546875" style="4" customWidth="1"/>
    <col min="14360" max="14360" width="6.28515625" style="4" customWidth="1"/>
    <col min="14361" max="14376" width="3.28515625" style="4" customWidth="1"/>
    <col min="14377" max="14592" width="9.140625" style="4"/>
    <col min="14593" max="14593" width="3.140625" style="4" customWidth="1"/>
    <col min="14594" max="14594" width="13.42578125" style="4" customWidth="1"/>
    <col min="14595" max="14610" width="3.42578125" style="4" customWidth="1"/>
    <col min="14611" max="14611" width="3.28515625" style="4" customWidth="1"/>
    <col min="14612" max="14612" width="10.28515625" style="4" customWidth="1"/>
    <col min="14613" max="14615" width="4.85546875" style="4" customWidth="1"/>
    <col min="14616" max="14616" width="6.28515625" style="4" customWidth="1"/>
    <col min="14617" max="14632" width="3.28515625" style="4" customWidth="1"/>
    <col min="14633" max="14848" width="9.140625" style="4"/>
    <col min="14849" max="14849" width="3.140625" style="4" customWidth="1"/>
    <col min="14850" max="14850" width="13.42578125" style="4" customWidth="1"/>
    <col min="14851" max="14866" width="3.42578125" style="4" customWidth="1"/>
    <col min="14867" max="14867" width="3.28515625" style="4" customWidth="1"/>
    <col min="14868" max="14868" width="10.28515625" style="4" customWidth="1"/>
    <col min="14869" max="14871" width="4.85546875" style="4" customWidth="1"/>
    <col min="14872" max="14872" width="6.28515625" style="4" customWidth="1"/>
    <col min="14873" max="14888" width="3.28515625" style="4" customWidth="1"/>
    <col min="14889" max="15104" width="9.140625" style="4"/>
    <col min="15105" max="15105" width="3.140625" style="4" customWidth="1"/>
    <col min="15106" max="15106" width="13.42578125" style="4" customWidth="1"/>
    <col min="15107" max="15122" width="3.42578125" style="4" customWidth="1"/>
    <col min="15123" max="15123" width="3.28515625" style="4" customWidth="1"/>
    <col min="15124" max="15124" width="10.28515625" style="4" customWidth="1"/>
    <col min="15125" max="15127" width="4.85546875" style="4" customWidth="1"/>
    <col min="15128" max="15128" width="6.28515625" style="4" customWidth="1"/>
    <col min="15129" max="15144" width="3.28515625" style="4" customWidth="1"/>
    <col min="15145" max="15360" width="9.140625" style="4"/>
    <col min="15361" max="15361" width="3.140625" style="4" customWidth="1"/>
    <col min="15362" max="15362" width="13.42578125" style="4" customWidth="1"/>
    <col min="15363" max="15378" width="3.42578125" style="4" customWidth="1"/>
    <col min="15379" max="15379" width="3.28515625" style="4" customWidth="1"/>
    <col min="15380" max="15380" width="10.28515625" style="4" customWidth="1"/>
    <col min="15381" max="15383" width="4.85546875" style="4" customWidth="1"/>
    <col min="15384" max="15384" width="6.28515625" style="4" customWidth="1"/>
    <col min="15385" max="15400" width="3.28515625" style="4" customWidth="1"/>
    <col min="15401" max="15616" width="9.140625" style="4"/>
    <col min="15617" max="15617" width="3.140625" style="4" customWidth="1"/>
    <col min="15618" max="15618" width="13.42578125" style="4" customWidth="1"/>
    <col min="15619" max="15634" width="3.42578125" style="4" customWidth="1"/>
    <col min="15635" max="15635" width="3.28515625" style="4" customWidth="1"/>
    <col min="15636" max="15636" width="10.28515625" style="4" customWidth="1"/>
    <col min="15637" max="15639" width="4.85546875" style="4" customWidth="1"/>
    <col min="15640" max="15640" width="6.28515625" style="4" customWidth="1"/>
    <col min="15641" max="15656" width="3.28515625" style="4" customWidth="1"/>
    <col min="15657" max="15872" width="9.140625" style="4"/>
    <col min="15873" max="15873" width="3.140625" style="4" customWidth="1"/>
    <col min="15874" max="15874" width="13.42578125" style="4" customWidth="1"/>
    <col min="15875" max="15890" width="3.42578125" style="4" customWidth="1"/>
    <col min="15891" max="15891" width="3.28515625" style="4" customWidth="1"/>
    <col min="15892" max="15892" width="10.28515625" style="4" customWidth="1"/>
    <col min="15893" max="15895" width="4.85546875" style="4" customWidth="1"/>
    <col min="15896" max="15896" width="6.28515625" style="4" customWidth="1"/>
    <col min="15897" max="15912" width="3.28515625" style="4" customWidth="1"/>
    <col min="15913" max="16128" width="9.140625" style="4"/>
    <col min="16129" max="16129" width="3.140625" style="4" customWidth="1"/>
    <col min="16130" max="16130" width="13.42578125" style="4" customWidth="1"/>
    <col min="16131" max="16146" width="3.42578125" style="4" customWidth="1"/>
    <col min="16147" max="16147" width="3.28515625" style="4" customWidth="1"/>
    <col min="16148" max="16148" width="10.28515625" style="4" customWidth="1"/>
    <col min="16149" max="16151" width="4.85546875" style="4" customWidth="1"/>
    <col min="16152" max="16152" width="6.28515625" style="4" customWidth="1"/>
    <col min="16153" max="16168" width="3.28515625" style="4" customWidth="1"/>
    <col min="16169" max="16384" width="9.140625" style="4"/>
  </cols>
  <sheetData>
    <row r="1" spans="1:24" ht="18" x14ac:dyDescent="0.25">
      <c r="A1" s="11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  <c r="T1" s="3"/>
      <c r="U1" s="3"/>
      <c r="V1" s="3"/>
      <c r="W1" s="3"/>
      <c r="X1" s="3"/>
    </row>
    <row r="2" spans="1:24" ht="18" x14ac:dyDescent="0.25">
      <c r="A2" s="111"/>
      <c r="B2" s="112" t="s">
        <v>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3"/>
      <c r="T2" s="3"/>
      <c r="U2" s="3"/>
      <c r="V2" s="3"/>
      <c r="W2" s="3"/>
      <c r="X2" s="3"/>
    </row>
    <row r="3" spans="1:24" ht="16.5" x14ac:dyDescent="0.25">
      <c r="A3" s="111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3"/>
      <c r="T3" s="3"/>
      <c r="U3" s="3"/>
      <c r="V3" s="3"/>
      <c r="W3" s="3"/>
      <c r="X3" s="3"/>
    </row>
    <row r="4" spans="1:24" ht="17.25" thickBot="1" x14ac:dyDescent="0.3">
      <c r="A4" s="111"/>
      <c r="B4" s="115" t="s">
        <v>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3"/>
      <c r="T4" s="3"/>
      <c r="U4" s="3"/>
      <c r="V4" s="3"/>
      <c r="W4" s="3"/>
      <c r="X4" s="3"/>
    </row>
    <row r="5" spans="1:24" ht="13.5" thickBot="1" x14ac:dyDescent="0.25">
      <c r="A5" s="111"/>
      <c r="B5" s="116" t="s">
        <v>3</v>
      </c>
      <c r="C5" s="117"/>
      <c r="D5" s="118" t="s">
        <v>4</v>
      </c>
      <c r="E5" s="118"/>
      <c r="F5" s="118"/>
      <c r="G5" s="118"/>
      <c r="H5" s="119"/>
      <c r="I5" s="120" t="s">
        <v>5</v>
      </c>
      <c r="J5" s="118"/>
      <c r="K5" s="118"/>
      <c r="L5" s="118"/>
      <c r="M5" s="119"/>
      <c r="N5" s="121" t="s">
        <v>6</v>
      </c>
      <c r="O5" s="122"/>
      <c r="P5" s="122"/>
      <c r="Q5" s="122"/>
      <c r="R5" s="123"/>
      <c r="S5" s="113"/>
      <c r="T5" s="5"/>
      <c r="U5" s="5"/>
      <c r="V5" s="5"/>
      <c r="W5" s="5"/>
      <c r="X5" s="5"/>
    </row>
    <row r="6" spans="1:24" ht="12.75" x14ac:dyDescent="0.2">
      <c r="A6" s="111"/>
      <c r="B6" s="124" t="s">
        <v>7</v>
      </c>
      <c r="C6" s="125"/>
      <c r="D6" s="6"/>
      <c r="E6" s="7">
        <v>7</v>
      </c>
      <c r="F6" s="8">
        <f t="shared" ref="F6:H7" si="0">E6+7</f>
        <v>14</v>
      </c>
      <c r="G6" s="8">
        <f t="shared" si="0"/>
        <v>21</v>
      </c>
      <c r="H6" s="9">
        <f t="shared" si="0"/>
        <v>28</v>
      </c>
      <c r="I6" s="10"/>
      <c r="J6" s="11">
        <v>4</v>
      </c>
      <c r="K6" s="11">
        <f t="shared" ref="K6:M9" si="1">J6+7</f>
        <v>11</v>
      </c>
      <c r="L6" s="11">
        <f t="shared" si="1"/>
        <v>18</v>
      </c>
      <c r="M6" s="12">
        <f t="shared" si="1"/>
        <v>25</v>
      </c>
      <c r="N6" s="13"/>
      <c r="O6" s="14">
        <v>4</v>
      </c>
      <c r="P6" s="14">
        <f t="shared" ref="P6:R12" si="2">O6+7</f>
        <v>11</v>
      </c>
      <c r="Q6" s="14">
        <f t="shared" si="2"/>
        <v>18</v>
      </c>
      <c r="R6" s="15">
        <f t="shared" si="2"/>
        <v>25</v>
      </c>
      <c r="S6" s="113"/>
      <c r="T6" s="5"/>
      <c r="U6" s="5"/>
      <c r="V6" s="5"/>
      <c r="W6" s="5"/>
      <c r="X6" s="5"/>
    </row>
    <row r="7" spans="1:24" ht="12.75" x14ac:dyDescent="0.2">
      <c r="A7" s="111"/>
      <c r="B7" s="126" t="s">
        <v>8</v>
      </c>
      <c r="C7" s="127"/>
      <c r="D7" s="16">
        <v>1</v>
      </c>
      <c r="E7" s="17">
        <f>D7+7</f>
        <v>8</v>
      </c>
      <c r="F7" s="18">
        <f t="shared" si="0"/>
        <v>15</v>
      </c>
      <c r="G7" s="18">
        <f t="shared" si="0"/>
        <v>22</v>
      </c>
      <c r="H7" s="19">
        <f t="shared" si="0"/>
        <v>29</v>
      </c>
      <c r="I7" s="20"/>
      <c r="J7" s="18">
        <v>5</v>
      </c>
      <c r="K7" s="18">
        <f t="shared" si="1"/>
        <v>12</v>
      </c>
      <c r="L7" s="18">
        <f t="shared" si="1"/>
        <v>19</v>
      </c>
      <c r="M7" s="21">
        <f t="shared" si="1"/>
        <v>26</v>
      </c>
      <c r="N7" s="22"/>
      <c r="O7" s="23">
        <v>5</v>
      </c>
      <c r="P7" s="23">
        <f t="shared" si="2"/>
        <v>12</v>
      </c>
      <c r="Q7" s="23">
        <f t="shared" si="2"/>
        <v>19</v>
      </c>
      <c r="R7" s="24">
        <f t="shared" si="2"/>
        <v>26</v>
      </c>
      <c r="S7" s="113"/>
      <c r="T7" s="5"/>
      <c r="U7" s="5"/>
      <c r="V7" s="5"/>
      <c r="W7" s="5"/>
      <c r="X7" s="5"/>
    </row>
    <row r="8" spans="1:24" ht="12.75" x14ac:dyDescent="0.2">
      <c r="A8" s="111"/>
      <c r="B8" s="126" t="s">
        <v>9</v>
      </c>
      <c r="C8" s="127"/>
      <c r="D8" s="16">
        <v>2</v>
      </c>
      <c r="E8" s="18">
        <f t="shared" ref="E8:F12" si="3">D8+7</f>
        <v>9</v>
      </c>
      <c r="F8" s="18">
        <f t="shared" si="3"/>
        <v>16</v>
      </c>
      <c r="G8" s="18">
        <f>F8+7</f>
        <v>23</v>
      </c>
      <c r="H8" s="19">
        <f>G8+7</f>
        <v>30</v>
      </c>
      <c r="I8" s="20"/>
      <c r="J8" s="18">
        <v>6</v>
      </c>
      <c r="K8" s="18">
        <f t="shared" si="1"/>
        <v>13</v>
      </c>
      <c r="L8" s="18">
        <f t="shared" si="1"/>
        <v>20</v>
      </c>
      <c r="M8" s="21">
        <f t="shared" si="1"/>
        <v>27</v>
      </c>
      <c r="N8" s="22"/>
      <c r="O8" s="23">
        <v>6</v>
      </c>
      <c r="P8" s="23">
        <f t="shared" si="2"/>
        <v>13</v>
      </c>
      <c r="Q8" s="23">
        <f t="shared" si="2"/>
        <v>20</v>
      </c>
      <c r="R8" s="24">
        <f t="shared" si="2"/>
        <v>27</v>
      </c>
      <c r="S8" s="113"/>
      <c r="T8" s="5"/>
      <c r="U8" s="5"/>
      <c r="V8" s="5"/>
      <c r="W8" s="5"/>
      <c r="X8" s="5"/>
    </row>
    <row r="9" spans="1:24" ht="12.75" x14ac:dyDescent="0.2">
      <c r="A9" s="111"/>
      <c r="B9" s="126" t="s">
        <v>10</v>
      </c>
      <c r="C9" s="127"/>
      <c r="D9" s="16">
        <v>3</v>
      </c>
      <c r="E9" s="18">
        <f t="shared" si="3"/>
        <v>10</v>
      </c>
      <c r="F9" s="18">
        <f t="shared" si="3"/>
        <v>17</v>
      </c>
      <c r="G9" s="18">
        <f>F9+7</f>
        <v>24</v>
      </c>
      <c r="H9" s="19">
        <f>G9+7</f>
        <v>31</v>
      </c>
      <c r="I9" s="20"/>
      <c r="J9" s="18">
        <v>7</v>
      </c>
      <c r="K9" s="18">
        <f t="shared" si="1"/>
        <v>14</v>
      </c>
      <c r="L9" s="18">
        <f t="shared" si="1"/>
        <v>21</v>
      </c>
      <c r="M9" s="21">
        <f t="shared" si="1"/>
        <v>28</v>
      </c>
      <c r="N9" s="22"/>
      <c r="O9" s="23" t="s">
        <v>11</v>
      </c>
      <c r="P9" s="23">
        <v>14</v>
      </c>
      <c r="Q9" s="23">
        <f t="shared" si="2"/>
        <v>21</v>
      </c>
      <c r="R9" s="24">
        <f t="shared" si="2"/>
        <v>28</v>
      </c>
      <c r="S9" s="113"/>
      <c r="T9" s="5"/>
      <c r="U9" s="5"/>
      <c r="V9" s="5"/>
      <c r="W9" s="5"/>
      <c r="X9" s="5"/>
    </row>
    <row r="10" spans="1:24" ht="12.75" x14ac:dyDescent="0.2">
      <c r="A10" s="111"/>
      <c r="B10" s="126" t="s">
        <v>12</v>
      </c>
      <c r="C10" s="127"/>
      <c r="D10" s="16">
        <v>4</v>
      </c>
      <c r="E10" s="18">
        <f t="shared" si="3"/>
        <v>11</v>
      </c>
      <c r="F10" s="18">
        <f t="shared" si="3"/>
        <v>18</v>
      </c>
      <c r="G10" s="18">
        <f>F10+7</f>
        <v>25</v>
      </c>
      <c r="H10" s="19"/>
      <c r="I10" s="20">
        <v>1</v>
      </c>
      <c r="J10" s="18">
        <f>I10+7</f>
        <v>8</v>
      </c>
      <c r="K10" s="18">
        <f>J10+7</f>
        <v>15</v>
      </c>
      <c r="L10" s="18" t="s">
        <v>13</v>
      </c>
      <c r="M10" s="21"/>
      <c r="N10" s="22">
        <v>1</v>
      </c>
      <c r="O10" s="25">
        <f t="shared" ref="O10:P12" si="4">N10+7</f>
        <v>8</v>
      </c>
      <c r="P10" s="23">
        <f t="shared" si="4"/>
        <v>15</v>
      </c>
      <c r="Q10" s="23">
        <f t="shared" si="2"/>
        <v>22</v>
      </c>
      <c r="R10" s="24">
        <f t="shared" si="2"/>
        <v>29</v>
      </c>
      <c r="S10" s="113"/>
      <c r="T10" s="5"/>
      <c r="U10" s="5"/>
      <c r="V10" s="5"/>
      <c r="W10" s="5"/>
      <c r="X10" s="5"/>
    </row>
    <row r="11" spans="1:24" ht="12.75" x14ac:dyDescent="0.2">
      <c r="A11" s="111"/>
      <c r="B11" s="109" t="s">
        <v>14</v>
      </c>
      <c r="C11" s="110"/>
      <c r="D11" s="16">
        <v>5</v>
      </c>
      <c r="E11" s="26">
        <f t="shared" si="3"/>
        <v>12</v>
      </c>
      <c r="F11" s="26">
        <f t="shared" si="3"/>
        <v>19</v>
      </c>
      <c r="G11" s="26">
        <f>F11+7</f>
        <v>26</v>
      </c>
      <c r="H11" s="27"/>
      <c r="I11" s="28">
        <v>2</v>
      </c>
      <c r="J11" s="26">
        <f t="shared" ref="J11:L12" si="5">I11+7</f>
        <v>9</v>
      </c>
      <c r="K11" s="26">
        <f t="shared" si="5"/>
        <v>16</v>
      </c>
      <c r="L11" s="17">
        <f t="shared" si="5"/>
        <v>23</v>
      </c>
      <c r="M11" s="29"/>
      <c r="N11" s="30">
        <v>2</v>
      </c>
      <c r="O11" s="31">
        <f t="shared" si="4"/>
        <v>9</v>
      </c>
      <c r="P11" s="31">
        <f t="shared" si="4"/>
        <v>16</v>
      </c>
      <c r="Q11" s="31">
        <f t="shared" si="2"/>
        <v>23</v>
      </c>
      <c r="R11" s="32">
        <f t="shared" si="2"/>
        <v>30</v>
      </c>
      <c r="S11" s="113"/>
      <c r="T11" s="5"/>
      <c r="U11" s="5"/>
      <c r="V11" s="5"/>
      <c r="W11" s="5"/>
      <c r="X11" s="5"/>
    </row>
    <row r="12" spans="1:24" ht="13.5" thickBot="1" x14ac:dyDescent="0.25">
      <c r="A12" s="111"/>
      <c r="B12" s="128" t="s">
        <v>15</v>
      </c>
      <c r="C12" s="129"/>
      <c r="D12" s="33">
        <v>6</v>
      </c>
      <c r="E12" s="34">
        <f t="shared" si="3"/>
        <v>13</v>
      </c>
      <c r="F12" s="34">
        <f t="shared" si="3"/>
        <v>20</v>
      </c>
      <c r="G12" s="34">
        <f>F12+7</f>
        <v>27</v>
      </c>
      <c r="H12" s="35"/>
      <c r="I12" s="36">
        <v>3</v>
      </c>
      <c r="J12" s="26">
        <f t="shared" si="5"/>
        <v>10</v>
      </c>
      <c r="K12" s="26">
        <f t="shared" si="5"/>
        <v>17</v>
      </c>
      <c r="L12" s="26">
        <f t="shared" si="5"/>
        <v>24</v>
      </c>
      <c r="M12" s="37"/>
      <c r="N12" s="38">
        <v>3</v>
      </c>
      <c r="O12" s="39">
        <f t="shared" si="4"/>
        <v>10</v>
      </c>
      <c r="P12" s="39">
        <f t="shared" si="4"/>
        <v>17</v>
      </c>
      <c r="Q12" s="39">
        <f t="shared" si="2"/>
        <v>24</v>
      </c>
      <c r="R12" s="40">
        <f t="shared" si="2"/>
        <v>31</v>
      </c>
      <c r="S12" s="113"/>
      <c r="T12" s="5"/>
      <c r="U12" s="5"/>
      <c r="V12" s="5"/>
      <c r="W12" s="5"/>
      <c r="X12" s="5"/>
    </row>
    <row r="13" spans="1:24" ht="12.75" x14ac:dyDescent="0.2">
      <c r="A13" s="111"/>
      <c r="B13" s="130"/>
      <c r="C13" s="130"/>
      <c r="D13" s="131"/>
      <c r="E13" s="131"/>
      <c r="F13" s="131"/>
      <c r="G13" s="131"/>
      <c r="H13" s="131"/>
      <c r="I13" s="131"/>
      <c r="J13" s="131"/>
      <c r="K13" s="131"/>
      <c r="L13" s="131"/>
      <c r="M13" s="130"/>
      <c r="N13" s="130"/>
      <c r="O13" s="130"/>
      <c r="P13" s="130"/>
      <c r="Q13" s="130"/>
      <c r="R13" s="130"/>
      <c r="S13" s="113"/>
      <c r="T13" s="5"/>
      <c r="U13" s="5"/>
      <c r="V13" s="5"/>
      <c r="W13" s="5"/>
      <c r="X13" s="5"/>
    </row>
    <row r="14" spans="1:24" ht="13.5" thickBot="1" x14ac:dyDescent="0.25">
      <c r="A14" s="111"/>
      <c r="B14" s="115" t="s">
        <v>16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3"/>
      <c r="T14" s="5"/>
      <c r="U14" s="5"/>
      <c r="V14" s="5"/>
      <c r="W14" s="5"/>
      <c r="X14" s="5"/>
    </row>
    <row r="15" spans="1:24" ht="13.5" thickBot="1" x14ac:dyDescent="0.25">
      <c r="A15" s="111"/>
      <c r="B15" s="116" t="s">
        <v>3</v>
      </c>
      <c r="C15" s="117" t="s">
        <v>17</v>
      </c>
      <c r="D15" s="118" t="s">
        <v>17</v>
      </c>
      <c r="E15" s="118"/>
      <c r="F15" s="118"/>
      <c r="G15" s="118"/>
      <c r="H15" s="119"/>
      <c r="I15" s="120" t="s">
        <v>18</v>
      </c>
      <c r="J15" s="118" t="s">
        <v>18</v>
      </c>
      <c r="K15" s="118"/>
      <c r="L15" s="118"/>
      <c r="M15" s="119"/>
      <c r="N15" s="121" t="s">
        <v>19</v>
      </c>
      <c r="O15" s="122" t="s">
        <v>19</v>
      </c>
      <c r="P15" s="122"/>
      <c r="Q15" s="122"/>
      <c r="R15" s="123"/>
      <c r="S15" s="113"/>
      <c r="T15" s="5"/>
      <c r="U15" s="5"/>
      <c r="V15" s="5"/>
      <c r="W15" s="5"/>
      <c r="X15" s="5"/>
    </row>
    <row r="16" spans="1:24" ht="12.75" x14ac:dyDescent="0.2">
      <c r="A16" s="111"/>
      <c r="B16" s="124" t="s">
        <v>7</v>
      </c>
      <c r="C16" s="125"/>
      <c r="D16" s="14">
        <v>1</v>
      </c>
      <c r="E16" s="8">
        <f>D16+7</f>
        <v>8</v>
      </c>
      <c r="F16" s="8">
        <f>E16+7</f>
        <v>15</v>
      </c>
      <c r="G16" s="8">
        <f>F16+7</f>
        <v>22</v>
      </c>
      <c r="H16" s="9">
        <f>G16+7</f>
        <v>29</v>
      </c>
      <c r="I16" s="6"/>
      <c r="J16" s="8">
        <v>6</v>
      </c>
      <c r="K16" s="8">
        <f t="shared" ref="K16:M20" si="6">J16+7</f>
        <v>13</v>
      </c>
      <c r="L16" s="8">
        <f t="shared" si="6"/>
        <v>20</v>
      </c>
      <c r="M16" s="9">
        <f t="shared" si="6"/>
        <v>27</v>
      </c>
      <c r="N16" s="13"/>
      <c r="O16" s="14">
        <v>3</v>
      </c>
      <c r="P16" s="14">
        <f>O16+7</f>
        <v>10</v>
      </c>
      <c r="Q16" s="14">
        <f>P16+7</f>
        <v>17</v>
      </c>
      <c r="R16" s="15">
        <f>Q16+7</f>
        <v>24</v>
      </c>
      <c r="S16" s="113"/>
      <c r="T16" s="5"/>
      <c r="U16" s="5"/>
      <c r="V16" s="5"/>
      <c r="W16" s="5"/>
      <c r="X16" s="5"/>
    </row>
    <row r="17" spans="1:33" ht="12.75" x14ac:dyDescent="0.2">
      <c r="A17" s="111"/>
      <c r="B17" s="126" t="s">
        <v>8</v>
      </c>
      <c r="C17" s="127"/>
      <c r="D17" s="23">
        <v>2</v>
      </c>
      <c r="E17" s="18">
        <f t="shared" ref="E17:G22" si="7">D17+7</f>
        <v>9</v>
      </c>
      <c r="F17" s="18">
        <f t="shared" si="7"/>
        <v>16</v>
      </c>
      <c r="G17" s="18">
        <f t="shared" si="7"/>
        <v>23</v>
      </c>
      <c r="H17" s="19" t="s">
        <v>20</v>
      </c>
      <c r="I17" s="20"/>
      <c r="J17" s="18">
        <v>7</v>
      </c>
      <c r="K17" s="18">
        <f t="shared" si="6"/>
        <v>14</v>
      </c>
      <c r="L17" s="18">
        <f t="shared" si="6"/>
        <v>21</v>
      </c>
      <c r="M17" s="19">
        <f t="shared" si="6"/>
        <v>28</v>
      </c>
      <c r="N17" s="22"/>
      <c r="O17" s="23">
        <v>4</v>
      </c>
      <c r="P17" s="23" t="s">
        <v>21</v>
      </c>
      <c r="Q17" s="23">
        <v>18</v>
      </c>
      <c r="R17" s="24">
        <f t="shared" ref="R17:R22" si="8">Q17+7</f>
        <v>25</v>
      </c>
      <c r="S17" s="113"/>
      <c r="T17" s="5"/>
      <c r="U17" s="5"/>
      <c r="V17" s="5"/>
      <c r="W17" s="5"/>
      <c r="X17" s="5"/>
    </row>
    <row r="18" spans="1:33" ht="12.75" thickBot="1" x14ac:dyDescent="0.25">
      <c r="A18" s="111"/>
      <c r="B18" s="126" t="s">
        <v>9</v>
      </c>
      <c r="C18" s="127"/>
      <c r="D18" s="23">
        <v>3</v>
      </c>
      <c r="E18" s="18">
        <f t="shared" si="7"/>
        <v>10</v>
      </c>
      <c r="F18" s="18">
        <f t="shared" si="7"/>
        <v>17</v>
      </c>
      <c r="G18" s="18">
        <f t="shared" si="7"/>
        <v>24</v>
      </c>
      <c r="H18" s="19"/>
      <c r="I18" s="16">
        <v>1</v>
      </c>
      <c r="J18" s="18" t="s">
        <v>22</v>
      </c>
      <c r="K18" s="18">
        <v>15</v>
      </c>
      <c r="L18" s="18">
        <f t="shared" si="6"/>
        <v>22</v>
      </c>
      <c r="M18" s="19">
        <f t="shared" si="6"/>
        <v>29</v>
      </c>
      <c r="N18" s="22"/>
      <c r="O18" s="23">
        <v>5</v>
      </c>
      <c r="P18" s="25">
        <f t="shared" ref="P18:Q22" si="9">O18+7</f>
        <v>12</v>
      </c>
      <c r="Q18" s="23">
        <f t="shared" si="9"/>
        <v>19</v>
      </c>
      <c r="R18" s="24">
        <f t="shared" si="8"/>
        <v>26</v>
      </c>
      <c r="S18" s="113"/>
      <c r="T18" s="132" t="s">
        <v>23</v>
      </c>
      <c r="U18" s="132"/>
      <c r="V18" s="132"/>
      <c r="W18" s="132"/>
      <c r="X18" s="132"/>
    </row>
    <row r="19" spans="1:33" ht="12.75" x14ac:dyDescent="0.2">
      <c r="A19" s="111"/>
      <c r="B19" s="126" t="s">
        <v>10</v>
      </c>
      <c r="C19" s="127"/>
      <c r="D19" s="23">
        <v>4</v>
      </c>
      <c r="E19" s="18">
        <f t="shared" si="7"/>
        <v>11</v>
      </c>
      <c r="F19" s="18">
        <f t="shared" si="7"/>
        <v>18</v>
      </c>
      <c r="G19" s="18">
        <f t="shared" si="7"/>
        <v>25</v>
      </c>
      <c r="H19" s="19"/>
      <c r="I19" s="28">
        <v>2</v>
      </c>
      <c r="J19" s="17">
        <f t="shared" ref="J19:K22" si="10">I19+7</f>
        <v>9</v>
      </c>
      <c r="K19" s="18">
        <f t="shared" si="10"/>
        <v>16</v>
      </c>
      <c r="L19" s="18">
        <f t="shared" si="6"/>
        <v>23</v>
      </c>
      <c r="M19" s="19">
        <f t="shared" si="6"/>
        <v>30</v>
      </c>
      <c r="N19" s="22"/>
      <c r="O19" s="41">
        <v>6</v>
      </c>
      <c r="P19" s="23">
        <f t="shared" si="9"/>
        <v>13</v>
      </c>
      <c r="Q19" s="23">
        <f t="shared" si="9"/>
        <v>20</v>
      </c>
      <c r="R19" s="24">
        <f t="shared" si="8"/>
        <v>27</v>
      </c>
      <c r="S19" s="113"/>
      <c r="T19" s="133" t="s">
        <v>24</v>
      </c>
      <c r="U19" s="136" t="s">
        <v>25</v>
      </c>
      <c r="V19" s="137"/>
      <c r="W19" s="138"/>
      <c r="X19" s="139" t="s">
        <v>26</v>
      </c>
    </row>
    <row r="20" spans="1:33" ht="12" x14ac:dyDescent="0.2">
      <c r="A20" s="111"/>
      <c r="B20" s="126" t="s">
        <v>12</v>
      </c>
      <c r="C20" s="127"/>
      <c r="D20" s="23">
        <v>5</v>
      </c>
      <c r="E20" s="18">
        <f t="shared" si="7"/>
        <v>12</v>
      </c>
      <c r="F20" s="18">
        <f t="shared" si="7"/>
        <v>19</v>
      </c>
      <c r="G20" s="18">
        <f t="shared" si="7"/>
        <v>26</v>
      </c>
      <c r="H20" s="19"/>
      <c r="I20" s="28">
        <v>3</v>
      </c>
      <c r="J20" s="26">
        <f t="shared" si="10"/>
        <v>10</v>
      </c>
      <c r="K20" s="18">
        <f t="shared" si="10"/>
        <v>17</v>
      </c>
      <c r="L20" s="18">
        <f t="shared" si="6"/>
        <v>24</v>
      </c>
      <c r="M20" s="19">
        <f t="shared" si="6"/>
        <v>31</v>
      </c>
      <c r="N20" s="22"/>
      <c r="O20" s="23">
        <v>7</v>
      </c>
      <c r="P20" s="23">
        <f t="shared" si="9"/>
        <v>14</v>
      </c>
      <c r="Q20" s="23">
        <f t="shared" si="9"/>
        <v>21</v>
      </c>
      <c r="R20" s="24">
        <f t="shared" si="8"/>
        <v>28</v>
      </c>
      <c r="S20" s="113"/>
      <c r="T20" s="134"/>
      <c r="U20" s="142" t="s">
        <v>27</v>
      </c>
      <c r="V20" s="142" t="s">
        <v>28</v>
      </c>
      <c r="W20" s="142" t="s">
        <v>29</v>
      </c>
      <c r="X20" s="140"/>
    </row>
    <row r="21" spans="1:33" ht="12.75" thickBot="1" x14ac:dyDescent="0.25">
      <c r="A21" s="111"/>
      <c r="B21" s="109" t="s">
        <v>14</v>
      </c>
      <c r="C21" s="110"/>
      <c r="D21" s="31">
        <v>6</v>
      </c>
      <c r="E21" s="26">
        <f t="shared" si="7"/>
        <v>13</v>
      </c>
      <c r="F21" s="26">
        <f t="shared" si="7"/>
        <v>20</v>
      </c>
      <c r="G21" s="26">
        <f t="shared" si="7"/>
        <v>27</v>
      </c>
      <c r="H21" s="27"/>
      <c r="I21" s="28">
        <v>4</v>
      </c>
      <c r="J21" s="26">
        <f t="shared" si="10"/>
        <v>11</v>
      </c>
      <c r="K21" s="26">
        <f t="shared" si="10"/>
        <v>18</v>
      </c>
      <c r="L21" s="26">
        <f>K21+7</f>
        <v>25</v>
      </c>
      <c r="M21" s="27"/>
      <c r="N21" s="30">
        <v>1</v>
      </c>
      <c r="O21" s="31">
        <f>N21+7</f>
        <v>8</v>
      </c>
      <c r="P21" s="31">
        <f t="shared" si="9"/>
        <v>15</v>
      </c>
      <c r="Q21" s="31">
        <f t="shared" si="9"/>
        <v>22</v>
      </c>
      <c r="R21" s="32">
        <f t="shared" si="8"/>
        <v>29</v>
      </c>
      <c r="S21" s="113"/>
      <c r="T21" s="135"/>
      <c r="U21" s="143"/>
      <c r="V21" s="143"/>
      <c r="W21" s="143"/>
      <c r="X21" s="141"/>
    </row>
    <row r="22" spans="1:33" ht="12.75" thickBot="1" x14ac:dyDescent="0.25">
      <c r="A22" s="111"/>
      <c r="B22" s="128" t="s">
        <v>15</v>
      </c>
      <c r="C22" s="129"/>
      <c r="D22" s="39">
        <v>7</v>
      </c>
      <c r="E22" s="34">
        <f t="shared" si="7"/>
        <v>14</v>
      </c>
      <c r="F22" s="34">
        <f t="shared" si="7"/>
        <v>21</v>
      </c>
      <c r="G22" s="34">
        <f t="shared" si="7"/>
        <v>28</v>
      </c>
      <c r="H22" s="35"/>
      <c r="I22" s="36">
        <v>5</v>
      </c>
      <c r="J22" s="34">
        <f t="shared" si="10"/>
        <v>12</v>
      </c>
      <c r="K22" s="34">
        <f t="shared" si="10"/>
        <v>19</v>
      </c>
      <c r="L22" s="34">
        <f>K22+7</f>
        <v>26</v>
      </c>
      <c r="M22" s="35"/>
      <c r="N22" s="38">
        <v>2</v>
      </c>
      <c r="O22" s="39">
        <f>N22+7</f>
        <v>9</v>
      </c>
      <c r="P22" s="39">
        <f t="shared" si="9"/>
        <v>16</v>
      </c>
      <c r="Q22" s="39">
        <f t="shared" si="9"/>
        <v>23</v>
      </c>
      <c r="R22" s="40">
        <f t="shared" si="8"/>
        <v>30</v>
      </c>
      <c r="S22" s="113"/>
      <c r="T22" s="42" t="s">
        <v>4</v>
      </c>
      <c r="U22" s="43">
        <v>31</v>
      </c>
      <c r="V22" s="43">
        <v>17</v>
      </c>
      <c r="W22" s="43">
        <f>U22-V22</f>
        <v>14</v>
      </c>
      <c r="X22" s="44">
        <f>V22*8</f>
        <v>136</v>
      </c>
    </row>
    <row r="23" spans="1:33" ht="12" x14ac:dyDescent="0.2">
      <c r="A23" s="111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13"/>
      <c r="T23" s="22" t="s">
        <v>5</v>
      </c>
      <c r="U23" s="45">
        <v>28</v>
      </c>
      <c r="V23" s="45">
        <v>20</v>
      </c>
      <c r="W23" s="45">
        <f>U23-V23</f>
        <v>8</v>
      </c>
      <c r="X23" s="46">
        <f>V23*8-1</f>
        <v>159</v>
      </c>
    </row>
    <row r="24" spans="1:33" ht="12.75" thickBot="1" x14ac:dyDescent="0.25">
      <c r="A24" s="111"/>
      <c r="B24" s="115" t="s">
        <v>30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3"/>
      <c r="T24" s="47" t="s">
        <v>6</v>
      </c>
      <c r="U24" s="48">
        <v>31</v>
      </c>
      <c r="V24" s="48">
        <v>20</v>
      </c>
      <c r="W24" s="48">
        <f>U24-V24</f>
        <v>11</v>
      </c>
      <c r="X24" s="46">
        <f>V24*8-1</f>
        <v>159</v>
      </c>
    </row>
    <row r="25" spans="1:33" ht="12.75" thickBot="1" x14ac:dyDescent="0.25">
      <c r="A25" s="111"/>
      <c r="B25" s="49" t="s">
        <v>3</v>
      </c>
      <c r="C25" s="120" t="s">
        <v>31</v>
      </c>
      <c r="D25" s="118"/>
      <c r="E25" s="118"/>
      <c r="F25" s="118"/>
      <c r="G25" s="118"/>
      <c r="H25" s="145" t="s">
        <v>32</v>
      </c>
      <c r="I25" s="146"/>
      <c r="J25" s="146"/>
      <c r="K25" s="146"/>
      <c r="L25" s="147"/>
      <c r="M25" s="118" t="s">
        <v>33</v>
      </c>
      <c r="N25" s="118"/>
      <c r="O25" s="118"/>
      <c r="P25" s="118"/>
      <c r="Q25" s="118"/>
      <c r="R25" s="119"/>
      <c r="S25" s="113"/>
      <c r="T25" s="50" t="s">
        <v>2</v>
      </c>
      <c r="U25" s="51">
        <f>SUM(U22:U24)</f>
        <v>90</v>
      </c>
      <c r="V25" s="51">
        <f>SUM(V22:V24)</f>
        <v>57</v>
      </c>
      <c r="W25" s="51">
        <f>SUM(W22:W24)</f>
        <v>33</v>
      </c>
      <c r="X25" s="52">
        <f>SUM(X22:X24)</f>
        <v>454</v>
      </c>
      <c r="AE25" s="4">
        <v>10</v>
      </c>
      <c r="AF25" s="4">
        <v>21</v>
      </c>
      <c r="AG25" s="4">
        <f>SUM(AF25*8)</f>
        <v>168</v>
      </c>
    </row>
    <row r="26" spans="1:33" ht="12" x14ac:dyDescent="0.2">
      <c r="A26" s="111"/>
      <c r="B26" s="53" t="s">
        <v>7</v>
      </c>
      <c r="C26" s="10">
        <v>1</v>
      </c>
      <c r="D26" s="11">
        <f>C26+7</f>
        <v>8</v>
      </c>
      <c r="E26" s="11">
        <f>D26+7</f>
        <v>15</v>
      </c>
      <c r="F26" s="11">
        <f>E26+7</f>
        <v>22</v>
      </c>
      <c r="G26" s="12">
        <f>F26+7</f>
        <v>29</v>
      </c>
      <c r="H26" s="10"/>
      <c r="I26" s="11">
        <v>5</v>
      </c>
      <c r="J26" s="11">
        <f t="shared" ref="J26:L31" si="11">I26+7</f>
        <v>12</v>
      </c>
      <c r="K26" s="11">
        <f t="shared" si="11"/>
        <v>19</v>
      </c>
      <c r="L26" s="54">
        <f t="shared" si="11"/>
        <v>26</v>
      </c>
      <c r="M26" s="55"/>
      <c r="N26" s="11">
        <v>2</v>
      </c>
      <c r="O26" s="11">
        <f>N26+7</f>
        <v>9</v>
      </c>
      <c r="P26" s="11">
        <f>O26+7</f>
        <v>16</v>
      </c>
      <c r="Q26" s="11">
        <f>P26+7</f>
        <v>23</v>
      </c>
      <c r="R26" s="54">
        <f>Q26+7</f>
        <v>30</v>
      </c>
      <c r="S26" s="113"/>
      <c r="T26" s="42" t="s">
        <v>17</v>
      </c>
      <c r="U26" s="43">
        <v>30</v>
      </c>
      <c r="V26" s="43">
        <v>22</v>
      </c>
      <c r="W26" s="43">
        <f>U26-V26</f>
        <v>8</v>
      </c>
      <c r="X26" s="44">
        <f>V26*8-1</f>
        <v>175</v>
      </c>
      <c r="AE26" s="4">
        <v>11</v>
      </c>
      <c r="AF26" s="4">
        <v>23</v>
      </c>
      <c r="AG26" s="4">
        <f t="shared" ref="AG26:AG27" si="12">SUM(AF26*8)</f>
        <v>184</v>
      </c>
    </row>
    <row r="27" spans="1:33" ht="12" x14ac:dyDescent="0.2">
      <c r="A27" s="111"/>
      <c r="B27" s="56" t="s">
        <v>8</v>
      </c>
      <c r="C27" s="20">
        <v>2</v>
      </c>
      <c r="D27" s="18">
        <f t="shared" ref="D27:G32" si="13">C27+7</f>
        <v>9</v>
      </c>
      <c r="E27" s="18">
        <f t="shared" si="13"/>
        <v>16</v>
      </c>
      <c r="F27" s="18">
        <f t="shared" si="13"/>
        <v>23</v>
      </c>
      <c r="G27" s="21">
        <f t="shared" si="13"/>
        <v>30</v>
      </c>
      <c r="H27" s="20"/>
      <c r="I27" s="18">
        <v>6</v>
      </c>
      <c r="J27" s="18">
        <f t="shared" si="11"/>
        <v>13</v>
      </c>
      <c r="K27" s="18">
        <f t="shared" si="11"/>
        <v>20</v>
      </c>
      <c r="L27" s="19">
        <f t="shared" si="11"/>
        <v>27</v>
      </c>
      <c r="M27" s="23"/>
      <c r="N27" s="18">
        <v>3</v>
      </c>
      <c r="O27" s="18">
        <f t="shared" ref="O27:Q32" si="14">N27+7</f>
        <v>10</v>
      </c>
      <c r="P27" s="18">
        <f t="shared" si="14"/>
        <v>17</v>
      </c>
      <c r="Q27" s="18">
        <f t="shared" si="14"/>
        <v>24</v>
      </c>
      <c r="R27" s="19"/>
      <c r="S27" s="113"/>
      <c r="T27" s="22" t="s">
        <v>18</v>
      </c>
      <c r="U27" s="45">
        <v>31</v>
      </c>
      <c r="V27" s="45">
        <v>18</v>
      </c>
      <c r="W27" s="45">
        <f>U27-V27</f>
        <v>13</v>
      </c>
      <c r="X27" s="46">
        <f>V27*8-1</f>
        <v>143</v>
      </c>
      <c r="AE27" s="4">
        <v>12</v>
      </c>
      <c r="AF27" s="4">
        <v>22</v>
      </c>
      <c r="AG27" s="4">
        <f t="shared" si="12"/>
        <v>176</v>
      </c>
    </row>
    <row r="28" spans="1:33" ht="12.75" thickBot="1" x14ac:dyDescent="0.25">
      <c r="A28" s="111"/>
      <c r="B28" s="56" t="s">
        <v>9</v>
      </c>
      <c r="C28" s="20">
        <v>3</v>
      </c>
      <c r="D28" s="18">
        <f t="shared" si="13"/>
        <v>10</v>
      </c>
      <c r="E28" s="18">
        <f t="shared" si="13"/>
        <v>17</v>
      </c>
      <c r="F28" s="18">
        <f t="shared" si="13"/>
        <v>24</v>
      </c>
      <c r="G28" s="21">
        <f t="shared" si="13"/>
        <v>31</v>
      </c>
      <c r="H28" s="20"/>
      <c r="I28" s="18">
        <v>7</v>
      </c>
      <c r="J28" s="18">
        <f t="shared" si="11"/>
        <v>14</v>
      </c>
      <c r="K28" s="18">
        <f t="shared" si="11"/>
        <v>21</v>
      </c>
      <c r="L28" s="19">
        <f t="shared" si="11"/>
        <v>28</v>
      </c>
      <c r="M28" s="23"/>
      <c r="N28" s="18">
        <v>4</v>
      </c>
      <c r="O28" s="18">
        <f t="shared" si="14"/>
        <v>11</v>
      </c>
      <c r="P28" s="18">
        <f t="shared" si="14"/>
        <v>18</v>
      </c>
      <c r="Q28" s="18">
        <f t="shared" si="14"/>
        <v>25</v>
      </c>
      <c r="R28" s="19"/>
      <c r="S28" s="113"/>
      <c r="T28" s="47" t="s">
        <v>19</v>
      </c>
      <c r="U28" s="48">
        <v>30</v>
      </c>
      <c r="V28" s="48">
        <v>19</v>
      </c>
      <c r="W28" s="48">
        <f>U28-V28</f>
        <v>11</v>
      </c>
      <c r="X28" s="46">
        <f>V28*8-1</f>
        <v>151</v>
      </c>
    </row>
    <row r="29" spans="1:33" ht="12.75" thickBot="1" x14ac:dyDescent="0.25">
      <c r="A29" s="111"/>
      <c r="B29" s="56" t="s">
        <v>10</v>
      </c>
      <c r="C29" s="20">
        <v>4</v>
      </c>
      <c r="D29" s="18">
        <f t="shared" si="13"/>
        <v>11</v>
      </c>
      <c r="E29" s="18">
        <f t="shared" si="13"/>
        <v>18</v>
      </c>
      <c r="F29" s="18">
        <f t="shared" si="13"/>
        <v>25</v>
      </c>
      <c r="G29" s="21"/>
      <c r="H29" s="20">
        <v>1</v>
      </c>
      <c r="I29" s="18">
        <f>H29+7</f>
        <v>8</v>
      </c>
      <c r="J29" s="18">
        <f t="shared" si="11"/>
        <v>15</v>
      </c>
      <c r="K29" s="18">
        <f t="shared" si="11"/>
        <v>22</v>
      </c>
      <c r="L29" s="19">
        <f t="shared" si="11"/>
        <v>29</v>
      </c>
      <c r="M29" s="23"/>
      <c r="N29" s="18">
        <v>5</v>
      </c>
      <c r="O29" s="18">
        <f t="shared" si="14"/>
        <v>12</v>
      </c>
      <c r="P29" s="18">
        <f t="shared" si="14"/>
        <v>19</v>
      </c>
      <c r="Q29" s="18">
        <f t="shared" si="14"/>
        <v>26</v>
      </c>
      <c r="R29" s="19"/>
      <c r="S29" s="113"/>
      <c r="T29" s="50" t="s">
        <v>16</v>
      </c>
      <c r="U29" s="51">
        <f>SUM(U26:U28)</f>
        <v>91</v>
      </c>
      <c r="V29" s="51">
        <f>SUM(V26:V28)</f>
        <v>59</v>
      </c>
      <c r="W29" s="51">
        <f>SUM(W26:W28)</f>
        <v>32</v>
      </c>
      <c r="X29" s="52">
        <f>SUM(X26:X28)</f>
        <v>469</v>
      </c>
    </row>
    <row r="30" spans="1:33" ht="12.75" thickBot="1" x14ac:dyDescent="0.25">
      <c r="A30" s="111"/>
      <c r="B30" s="56" t="s">
        <v>12</v>
      </c>
      <c r="C30" s="20">
        <v>5</v>
      </c>
      <c r="D30" s="18">
        <f t="shared" si="13"/>
        <v>12</v>
      </c>
      <c r="E30" s="18">
        <f t="shared" si="13"/>
        <v>19</v>
      </c>
      <c r="F30" s="18">
        <f t="shared" si="13"/>
        <v>26</v>
      </c>
      <c r="G30" s="21"/>
      <c r="H30" s="20">
        <v>2</v>
      </c>
      <c r="I30" s="18">
        <f>H30+7</f>
        <v>9</v>
      </c>
      <c r="J30" s="18">
        <f t="shared" si="11"/>
        <v>16</v>
      </c>
      <c r="K30" s="18">
        <f t="shared" si="11"/>
        <v>23</v>
      </c>
      <c r="L30" s="19">
        <f t="shared" si="11"/>
        <v>30</v>
      </c>
      <c r="M30" s="23"/>
      <c r="N30" s="18">
        <v>6</v>
      </c>
      <c r="O30" s="18">
        <f t="shared" si="14"/>
        <v>13</v>
      </c>
      <c r="P30" s="18">
        <f t="shared" si="14"/>
        <v>20</v>
      </c>
      <c r="Q30" s="18">
        <f t="shared" si="14"/>
        <v>27</v>
      </c>
      <c r="R30" s="19"/>
      <c r="S30" s="113"/>
      <c r="T30" s="57" t="s">
        <v>34</v>
      </c>
      <c r="U30" s="58">
        <f>U25+U29</f>
        <v>181</v>
      </c>
      <c r="V30" s="58">
        <f>V25+V29</f>
        <v>116</v>
      </c>
      <c r="W30" s="58">
        <f>W25+W29</f>
        <v>65</v>
      </c>
      <c r="X30" s="59">
        <f>X25+X29</f>
        <v>923</v>
      </c>
      <c r="AD30" s="90">
        <v>36831</v>
      </c>
    </row>
    <row r="31" spans="1:33" ht="12" x14ac:dyDescent="0.2">
      <c r="A31" s="111"/>
      <c r="B31" s="60" t="s">
        <v>14</v>
      </c>
      <c r="C31" s="28">
        <v>6</v>
      </c>
      <c r="D31" s="26">
        <f t="shared" si="13"/>
        <v>13</v>
      </c>
      <c r="E31" s="26">
        <f t="shared" si="13"/>
        <v>20</v>
      </c>
      <c r="F31" s="26">
        <f t="shared" si="13"/>
        <v>27</v>
      </c>
      <c r="G31" s="29"/>
      <c r="H31" s="28">
        <v>3</v>
      </c>
      <c r="I31" s="26">
        <f>H31+7</f>
        <v>10</v>
      </c>
      <c r="J31" s="26">
        <f t="shared" si="11"/>
        <v>17</v>
      </c>
      <c r="K31" s="26">
        <f t="shared" si="11"/>
        <v>24</v>
      </c>
      <c r="L31" s="27">
        <f t="shared" si="11"/>
        <v>31</v>
      </c>
      <c r="M31" s="31"/>
      <c r="N31" s="26">
        <v>7</v>
      </c>
      <c r="O31" s="26">
        <f t="shared" si="14"/>
        <v>14</v>
      </c>
      <c r="P31" s="26">
        <f t="shared" si="14"/>
        <v>21</v>
      </c>
      <c r="Q31" s="26">
        <f t="shared" si="14"/>
        <v>28</v>
      </c>
      <c r="R31" s="27"/>
      <c r="S31" s="113"/>
      <c r="T31" s="42" t="s">
        <v>31</v>
      </c>
      <c r="U31" s="43">
        <v>31</v>
      </c>
      <c r="V31" s="43">
        <v>23</v>
      </c>
      <c r="W31" s="43">
        <f>U31-V31</f>
        <v>8</v>
      </c>
      <c r="X31" s="44">
        <f>V31*8</f>
        <v>184</v>
      </c>
    </row>
    <row r="32" spans="1:33" ht="12.75" thickBot="1" x14ac:dyDescent="0.25">
      <c r="A32" s="111"/>
      <c r="B32" s="61" t="s">
        <v>15</v>
      </c>
      <c r="C32" s="36">
        <v>7</v>
      </c>
      <c r="D32" s="34">
        <f t="shared" si="13"/>
        <v>14</v>
      </c>
      <c r="E32" s="34">
        <f t="shared" si="13"/>
        <v>21</v>
      </c>
      <c r="F32" s="34">
        <f t="shared" si="13"/>
        <v>28</v>
      </c>
      <c r="G32" s="37"/>
      <c r="H32" s="36">
        <v>4</v>
      </c>
      <c r="I32" s="34">
        <f>H32+7</f>
        <v>11</v>
      </c>
      <c r="J32" s="34">
        <f>I32+7</f>
        <v>18</v>
      </c>
      <c r="K32" s="34">
        <f>J32+7</f>
        <v>25</v>
      </c>
      <c r="L32" s="35"/>
      <c r="M32" s="39">
        <v>1</v>
      </c>
      <c r="N32" s="34">
        <f>M32+7</f>
        <v>8</v>
      </c>
      <c r="O32" s="34">
        <f t="shared" si="14"/>
        <v>15</v>
      </c>
      <c r="P32" s="34">
        <f t="shared" si="14"/>
        <v>22</v>
      </c>
      <c r="Q32" s="34">
        <f t="shared" si="14"/>
        <v>29</v>
      </c>
      <c r="R32" s="35"/>
      <c r="S32" s="113"/>
      <c r="T32" s="22" t="s">
        <v>32</v>
      </c>
      <c r="U32" s="45">
        <v>31</v>
      </c>
      <c r="V32" s="45">
        <v>22</v>
      </c>
      <c r="W32" s="45">
        <f>U32-V32</f>
        <v>9</v>
      </c>
      <c r="X32" s="44">
        <f>V32*8</f>
        <v>176</v>
      </c>
    </row>
    <row r="33" spans="1:24" ht="12.75" thickBot="1" x14ac:dyDescent="0.25">
      <c r="A33" s="111"/>
      <c r="B33" s="131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13"/>
      <c r="T33" s="47" t="s">
        <v>33</v>
      </c>
      <c r="U33" s="48">
        <v>30</v>
      </c>
      <c r="V33" s="48">
        <v>21</v>
      </c>
      <c r="W33" s="48">
        <f>U33-V33</f>
        <v>9</v>
      </c>
      <c r="X33" s="62">
        <f>V33*8</f>
        <v>168</v>
      </c>
    </row>
    <row r="34" spans="1:24" ht="12.75" thickBot="1" x14ac:dyDescent="0.25">
      <c r="A34" s="111"/>
      <c r="B34" s="115" t="s">
        <v>35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3"/>
      <c r="T34" s="50" t="s">
        <v>30</v>
      </c>
      <c r="U34" s="51">
        <f>SUM(U31:U33)</f>
        <v>92</v>
      </c>
      <c r="V34" s="51">
        <f>SUM(V31:V33)</f>
        <v>66</v>
      </c>
      <c r="W34" s="51">
        <f>SUM(W31:W33)</f>
        <v>26</v>
      </c>
      <c r="X34" s="52">
        <f>SUM(X31:X33)</f>
        <v>528</v>
      </c>
    </row>
    <row r="35" spans="1:24" ht="12.75" thickBot="1" x14ac:dyDescent="0.25">
      <c r="A35" s="111"/>
      <c r="B35" s="49" t="s">
        <v>3</v>
      </c>
      <c r="C35" s="120" t="s">
        <v>36</v>
      </c>
      <c r="D35" s="118"/>
      <c r="E35" s="118"/>
      <c r="F35" s="118"/>
      <c r="G35" s="119"/>
      <c r="H35" s="120" t="s">
        <v>37</v>
      </c>
      <c r="I35" s="118"/>
      <c r="J35" s="118"/>
      <c r="K35" s="118"/>
      <c r="L35" s="119"/>
      <c r="M35" s="118" t="s">
        <v>38</v>
      </c>
      <c r="N35" s="118"/>
      <c r="O35" s="118"/>
      <c r="P35" s="118"/>
      <c r="Q35" s="118"/>
      <c r="R35" s="119"/>
      <c r="S35" s="113"/>
      <c r="T35" s="42" t="s">
        <v>36</v>
      </c>
      <c r="U35" s="43">
        <v>31</v>
      </c>
      <c r="V35" s="43">
        <v>23</v>
      </c>
      <c r="W35" s="43">
        <f>U35-V35</f>
        <v>8</v>
      </c>
      <c r="X35" s="44">
        <f>V35*8</f>
        <v>184</v>
      </c>
    </row>
    <row r="36" spans="1:24" ht="12" x14ac:dyDescent="0.2">
      <c r="A36" s="111"/>
      <c r="B36" s="53" t="s">
        <v>7</v>
      </c>
      <c r="C36" s="6"/>
      <c r="D36" s="8">
        <v>7</v>
      </c>
      <c r="E36" s="76">
        <f t="shared" ref="E36:G42" si="15">D36+7</f>
        <v>14</v>
      </c>
      <c r="F36" s="70">
        <f t="shared" si="15"/>
        <v>21</v>
      </c>
      <c r="G36" s="78">
        <f t="shared" si="15"/>
        <v>28</v>
      </c>
      <c r="H36" s="6"/>
      <c r="I36" s="89">
        <v>4</v>
      </c>
      <c r="J36" s="70">
        <f t="shared" ref="J36:L42" si="16">I36+7</f>
        <v>11</v>
      </c>
      <c r="K36" s="74">
        <f t="shared" si="16"/>
        <v>18</v>
      </c>
      <c r="L36" s="81">
        <f t="shared" si="16"/>
        <v>25</v>
      </c>
      <c r="M36" s="6"/>
      <c r="N36" s="72">
        <v>2</v>
      </c>
      <c r="O36" s="74">
        <f>N36+7</f>
        <v>9</v>
      </c>
      <c r="P36" s="76">
        <f>O36+7</f>
        <v>16</v>
      </c>
      <c r="Q36" s="70">
        <f>P36+7</f>
        <v>23</v>
      </c>
      <c r="R36" s="78">
        <f>Q36+7</f>
        <v>30</v>
      </c>
      <c r="S36" s="113"/>
      <c r="T36" s="22" t="s">
        <v>37</v>
      </c>
      <c r="U36" s="45">
        <v>30</v>
      </c>
      <c r="V36" s="45">
        <v>20</v>
      </c>
      <c r="W36" s="45">
        <f>U36-V36</f>
        <v>10</v>
      </c>
      <c r="X36" s="44">
        <f>V36*8</f>
        <v>160</v>
      </c>
    </row>
    <row r="37" spans="1:24" ht="12.75" thickBot="1" x14ac:dyDescent="0.25">
      <c r="A37" s="111"/>
      <c r="B37" s="56" t="s">
        <v>8</v>
      </c>
      <c r="C37" s="20">
        <v>1</v>
      </c>
      <c r="D37" s="18">
        <f t="shared" ref="D37:D42" si="17">C37+7</f>
        <v>8</v>
      </c>
      <c r="E37" s="77">
        <f t="shared" si="15"/>
        <v>15</v>
      </c>
      <c r="F37" s="71">
        <f t="shared" si="15"/>
        <v>22</v>
      </c>
      <c r="G37" s="79">
        <f t="shared" si="15"/>
        <v>29</v>
      </c>
      <c r="H37" s="20"/>
      <c r="I37" s="77">
        <v>5</v>
      </c>
      <c r="J37" s="71">
        <f t="shared" si="16"/>
        <v>12</v>
      </c>
      <c r="K37" s="75">
        <f t="shared" si="16"/>
        <v>19</v>
      </c>
      <c r="L37" s="82">
        <f t="shared" si="16"/>
        <v>26</v>
      </c>
      <c r="M37" s="20"/>
      <c r="N37" s="73">
        <v>3</v>
      </c>
      <c r="O37" s="75">
        <f t="shared" ref="O37:Q42" si="18">N37+7</f>
        <v>10</v>
      </c>
      <c r="P37" s="77">
        <f t="shared" si="18"/>
        <v>17</v>
      </c>
      <c r="Q37" s="71">
        <f t="shared" si="18"/>
        <v>24</v>
      </c>
      <c r="R37" s="79" t="s">
        <v>39</v>
      </c>
      <c r="S37" s="113"/>
      <c r="T37" s="47" t="s">
        <v>38</v>
      </c>
      <c r="U37" s="48">
        <v>31</v>
      </c>
      <c r="V37" s="48">
        <v>22</v>
      </c>
      <c r="W37" s="48">
        <f>U37-V37</f>
        <v>9</v>
      </c>
      <c r="X37" s="62">
        <f>V37*8-1</f>
        <v>175</v>
      </c>
    </row>
    <row r="38" spans="1:24" ht="12.75" thickBot="1" x14ac:dyDescent="0.25">
      <c r="A38" s="111"/>
      <c r="B38" s="56" t="s">
        <v>9</v>
      </c>
      <c r="C38" s="20">
        <v>2</v>
      </c>
      <c r="D38" s="18">
        <f t="shared" si="17"/>
        <v>9</v>
      </c>
      <c r="E38" s="77">
        <f t="shared" si="15"/>
        <v>16</v>
      </c>
      <c r="F38" s="71">
        <f t="shared" si="15"/>
        <v>23</v>
      </c>
      <c r="G38" s="79">
        <f t="shared" si="15"/>
        <v>30</v>
      </c>
      <c r="H38" s="20"/>
      <c r="I38" s="77">
        <v>6</v>
      </c>
      <c r="J38" s="71">
        <f t="shared" si="16"/>
        <v>13</v>
      </c>
      <c r="K38" s="75">
        <f t="shared" si="16"/>
        <v>20</v>
      </c>
      <c r="L38" s="82">
        <f t="shared" si="16"/>
        <v>27</v>
      </c>
      <c r="M38" s="20"/>
      <c r="N38" s="73">
        <v>4</v>
      </c>
      <c r="O38" s="75">
        <f t="shared" si="18"/>
        <v>11</v>
      </c>
      <c r="P38" s="77">
        <f t="shared" si="18"/>
        <v>18</v>
      </c>
      <c r="Q38" s="71">
        <f t="shared" si="18"/>
        <v>25</v>
      </c>
      <c r="R38" s="19"/>
      <c r="S38" s="113"/>
      <c r="T38" s="50" t="s">
        <v>35</v>
      </c>
      <c r="U38" s="51">
        <f>SUM(U35:U37)</f>
        <v>92</v>
      </c>
      <c r="V38" s="51">
        <f>SUM(V35:V37)</f>
        <v>65</v>
      </c>
      <c r="W38" s="51">
        <f>SUM(W35:W37)</f>
        <v>27</v>
      </c>
      <c r="X38" s="52">
        <f>SUM(X35:X37)</f>
        <v>519</v>
      </c>
    </row>
    <row r="39" spans="1:24" ht="12.75" thickBot="1" x14ac:dyDescent="0.25">
      <c r="A39" s="111"/>
      <c r="B39" s="56" t="s">
        <v>10</v>
      </c>
      <c r="C39" s="20">
        <v>3</v>
      </c>
      <c r="D39" s="18">
        <f t="shared" si="17"/>
        <v>10</v>
      </c>
      <c r="E39" s="77">
        <f t="shared" si="15"/>
        <v>17</v>
      </c>
      <c r="F39" s="71">
        <f t="shared" si="15"/>
        <v>24</v>
      </c>
      <c r="G39" s="79">
        <f t="shared" si="15"/>
        <v>31</v>
      </c>
      <c r="H39" s="20"/>
      <c r="I39" s="77">
        <v>7</v>
      </c>
      <c r="J39" s="71">
        <f t="shared" si="16"/>
        <v>14</v>
      </c>
      <c r="K39" s="75">
        <f t="shared" si="16"/>
        <v>21</v>
      </c>
      <c r="L39" s="82">
        <f t="shared" si="16"/>
        <v>28</v>
      </c>
      <c r="M39" s="20"/>
      <c r="N39" s="73">
        <v>5</v>
      </c>
      <c r="O39" s="75">
        <f t="shared" si="18"/>
        <v>12</v>
      </c>
      <c r="P39" s="77">
        <f t="shared" si="18"/>
        <v>19</v>
      </c>
      <c r="Q39" s="71">
        <f t="shared" si="18"/>
        <v>26</v>
      </c>
      <c r="R39" s="19"/>
      <c r="S39" s="113"/>
      <c r="T39" s="57" t="s">
        <v>40</v>
      </c>
      <c r="U39" s="58">
        <f>U34+U38</f>
        <v>184</v>
      </c>
      <c r="V39" s="58">
        <f>V34+V38</f>
        <v>131</v>
      </c>
      <c r="W39" s="58">
        <f>W34+W38</f>
        <v>53</v>
      </c>
      <c r="X39" s="59">
        <f>X34+X38</f>
        <v>1047</v>
      </c>
    </row>
    <row r="40" spans="1:24" ht="12.75" thickBot="1" x14ac:dyDescent="0.25">
      <c r="A40" s="111"/>
      <c r="B40" s="56" t="s">
        <v>12</v>
      </c>
      <c r="C40" s="20">
        <v>4</v>
      </c>
      <c r="D40" s="18">
        <f t="shared" si="17"/>
        <v>11</v>
      </c>
      <c r="E40" s="77">
        <f t="shared" si="15"/>
        <v>18</v>
      </c>
      <c r="F40" s="71">
        <f t="shared" si="15"/>
        <v>25</v>
      </c>
      <c r="G40" s="19"/>
      <c r="H40" s="80">
        <v>1</v>
      </c>
      <c r="I40" s="77">
        <v>8</v>
      </c>
      <c r="J40" s="71">
        <f t="shared" si="16"/>
        <v>15</v>
      </c>
      <c r="K40" s="75">
        <f t="shared" si="16"/>
        <v>22</v>
      </c>
      <c r="L40" s="82">
        <f>K40+7</f>
        <v>29</v>
      </c>
      <c r="M40" s="20"/>
      <c r="N40" s="73">
        <v>6</v>
      </c>
      <c r="O40" s="75">
        <f t="shared" si="18"/>
        <v>13</v>
      </c>
      <c r="P40" s="77">
        <f t="shared" si="18"/>
        <v>20</v>
      </c>
      <c r="Q40" s="71">
        <f t="shared" si="18"/>
        <v>27</v>
      </c>
      <c r="R40" s="19"/>
      <c r="S40" s="113"/>
      <c r="T40" s="63" t="s">
        <v>41</v>
      </c>
      <c r="U40" s="64">
        <f>U39+U30</f>
        <v>365</v>
      </c>
      <c r="V40" s="64">
        <f>V39+V30</f>
        <v>247</v>
      </c>
      <c r="W40" s="64">
        <f>W39+W30</f>
        <v>118</v>
      </c>
      <c r="X40" s="65">
        <f>X39+X30</f>
        <v>1970</v>
      </c>
    </row>
    <row r="41" spans="1:24" ht="12" x14ac:dyDescent="0.2">
      <c r="A41" s="111"/>
      <c r="B41" s="60" t="s">
        <v>14</v>
      </c>
      <c r="C41" s="28">
        <v>5</v>
      </c>
      <c r="D41" s="26">
        <f t="shared" si="17"/>
        <v>12</v>
      </c>
      <c r="E41" s="26">
        <f t="shared" si="15"/>
        <v>19</v>
      </c>
      <c r="F41" s="26">
        <f t="shared" si="15"/>
        <v>26</v>
      </c>
      <c r="G41" s="27"/>
      <c r="H41" s="83">
        <v>2</v>
      </c>
      <c r="I41" s="84">
        <f>H41+7</f>
        <v>9</v>
      </c>
      <c r="J41" s="84">
        <f t="shared" si="16"/>
        <v>16</v>
      </c>
      <c r="K41" s="84">
        <f t="shared" si="16"/>
        <v>23</v>
      </c>
      <c r="L41" s="85">
        <f>K41+7</f>
        <v>30</v>
      </c>
      <c r="M41" s="83"/>
      <c r="N41" s="84">
        <v>7</v>
      </c>
      <c r="O41" s="84">
        <f t="shared" si="18"/>
        <v>14</v>
      </c>
      <c r="P41" s="84">
        <f t="shared" si="18"/>
        <v>21</v>
      </c>
      <c r="Q41" s="84">
        <f t="shared" si="18"/>
        <v>28</v>
      </c>
      <c r="R41" s="19"/>
      <c r="S41" s="113"/>
      <c r="T41" s="148" t="s">
        <v>42</v>
      </c>
      <c r="U41" s="149"/>
      <c r="V41" s="149"/>
      <c r="W41" s="150"/>
      <c r="X41" s="154">
        <f>ROUND(X40/12,2)</f>
        <v>164.17</v>
      </c>
    </row>
    <row r="42" spans="1:24" ht="12.75" thickBot="1" x14ac:dyDescent="0.25">
      <c r="A42" s="111"/>
      <c r="B42" s="61" t="s">
        <v>15</v>
      </c>
      <c r="C42" s="36">
        <v>6</v>
      </c>
      <c r="D42" s="34">
        <f t="shared" si="17"/>
        <v>13</v>
      </c>
      <c r="E42" s="34">
        <f t="shared" si="15"/>
        <v>20</v>
      </c>
      <c r="F42" s="34">
        <f t="shared" si="15"/>
        <v>27</v>
      </c>
      <c r="G42" s="35"/>
      <c r="H42" s="86">
        <v>3</v>
      </c>
      <c r="I42" s="87">
        <f>H42+7</f>
        <v>10</v>
      </c>
      <c r="J42" s="87">
        <f t="shared" si="16"/>
        <v>17</v>
      </c>
      <c r="K42" s="87">
        <f t="shared" si="16"/>
        <v>24</v>
      </c>
      <c r="L42" s="88"/>
      <c r="M42" s="86">
        <v>1</v>
      </c>
      <c r="N42" s="87">
        <f>M42+7</f>
        <v>8</v>
      </c>
      <c r="O42" s="87">
        <f t="shared" si="18"/>
        <v>15</v>
      </c>
      <c r="P42" s="87">
        <f t="shared" si="18"/>
        <v>22</v>
      </c>
      <c r="Q42" s="87">
        <f t="shared" si="18"/>
        <v>29</v>
      </c>
      <c r="R42" s="66"/>
      <c r="S42" s="113"/>
      <c r="T42" s="151"/>
      <c r="U42" s="152"/>
      <c r="V42" s="152"/>
      <c r="W42" s="153"/>
      <c r="X42" s="155"/>
    </row>
    <row r="43" spans="1:24" s="67" customFormat="1" x14ac:dyDescent="0.2">
      <c r="A43" s="111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</row>
    <row r="44" spans="1:24" ht="12" x14ac:dyDescent="0.2">
      <c r="A44" s="111"/>
      <c r="B44" s="144" t="s">
        <v>43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</row>
    <row r="45" spans="1:24" ht="12" x14ac:dyDescent="0.2">
      <c r="A45" s="111"/>
      <c r="B45" s="68" t="s">
        <v>44</v>
      </c>
      <c r="C45" s="69" t="s">
        <v>45</v>
      </c>
      <c r="D45" s="144" t="s">
        <v>46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spans="1:24" ht="12" x14ac:dyDescent="0.2">
      <c r="A46" s="111"/>
      <c r="B46" s="68" t="s">
        <v>47</v>
      </c>
      <c r="C46" s="69" t="s">
        <v>45</v>
      </c>
      <c r="D46" s="144" t="s">
        <v>48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</row>
    <row r="47" spans="1:24" ht="12" x14ac:dyDescent="0.2">
      <c r="A47" s="111"/>
      <c r="B47" s="68" t="s">
        <v>49</v>
      </c>
      <c r="C47" s="69" t="s">
        <v>45</v>
      </c>
      <c r="D47" s="144" t="s">
        <v>50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</row>
    <row r="48" spans="1:24" ht="12" x14ac:dyDescent="0.2">
      <c r="A48" s="111"/>
      <c r="B48" s="68" t="s">
        <v>51</v>
      </c>
      <c r="C48" s="69" t="s">
        <v>45</v>
      </c>
      <c r="D48" s="144" t="s">
        <v>52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</row>
    <row r="49" spans="1:24" ht="12" x14ac:dyDescent="0.2">
      <c r="A49" s="111"/>
      <c r="B49" s="68" t="s">
        <v>53</v>
      </c>
      <c r="C49" s="69" t="s">
        <v>45</v>
      </c>
      <c r="D49" s="144" t="s">
        <v>54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  <row r="50" spans="1:24" ht="12" x14ac:dyDescent="0.2">
      <c r="A50" s="111"/>
      <c r="B50" s="68" t="s">
        <v>55</v>
      </c>
      <c r="C50" s="69" t="s">
        <v>45</v>
      </c>
      <c r="D50" s="144" t="s">
        <v>56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</row>
    <row r="51" spans="1:24" ht="12" x14ac:dyDescent="0.2">
      <c r="A51" s="111"/>
      <c r="B51" s="68" t="s">
        <v>57</v>
      </c>
      <c r="C51" s="69" t="s">
        <v>45</v>
      </c>
      <c r="D51" s="144" t="s">
        <v>58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</row>
    <row r="52" spans="1:24" ht="12" x14ac:dyDescent="0.2">
      <c r="A52" s="111"/>
      <c r="B52" s="68" t="s">
        <v>59</v>
      </c>
      <c r="C52" s="69" t="s">
        <v>45</v>
      </c>
      <c r="D52" s="144" t="s">
        <v>60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</row>
    <row r="53" spans="1:24" ht="12.75" x14ac:dyDescent="0.2">
      <c r="A53" s="111"/>
      <c r="B53" s="157" t="str">
        <f>"Норма рабочего времени на 2013 год при 40-часовой рабочей неделе - "&amp;X40&amp;" часов."</f>
        <v>Норма рабочего времени на 2013 год при 40-часовой рабочей неделе - 1970 часов.</v>
      </c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</row>
    <row r="54" spans="1:24" ht="12.75" x14ac:dyDescent="0.2">
      <c r="A54" s="111"/>
      <c r="B54" s="157" t="str">
        <f>"Среднемесячное количество рабочих часов в 2013 году - "&amp;X41&amp;" часа."</f>
        <v>Среднемесячное количество рабочих часов в 2013 году - 164,17 часа.</v>
      </c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</row>
    <row r="55" spans="1:24" x14ac:dyDescent="0.2">
      <c r="A55" s="111"/>
      <c r="B55" s="158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</row>
  </sheetData>
  <mergeCells count="62">
    <mergeCell ref="B53:X53"/>
    <mergeCell ref="B54:X54"/>
    <mergeCell ref="B55:X55"/>
    <mergeCell ref="D47:X47"/>
    <mergeCell ref="D48:X48"/>
    <mergeCell ref="D49:X49"/>
    <mergeCell ref="D50:X50"/>
    <mergeCell ref="D51:X51"/>
    <mergeCell ref="D52:X52"/>
    <mergeCell ref="D46:X46"/>
    <mergeCell ref="C25:G25"/>
    <mergeCell ref="H25:L25"/>
    <mergeCell ref="M25:R25"/>
    <mergeCell ref="B33:R33"/>
    <mergeCell ref="B34:R34"/>
    <mergeCell ref="C35:G35"/>
    <mergeCell ref="H35:L35"/>
    <mergeCell ref="M35:R35"/>
    <mergeCell ref="T41:W42"/>
    <mergeCell ref="X41:X42"/>
    <mergeCell ref="B43:X43"/>
    <mergeCell ref="B44:X44"/>
    <mergeCell ref="D45:X45"/>
    <mergeCell ref="B24:R24"/>
    <mergeCell ref="B16:C16"/>
    <mergeCell ref="B17:C17"/>
    <mergeCell ref="B18:C18"/>
    <mergeCell ref="T18:X18"/>
    <mergeCell ref="B19:C19"/>
    <mergeCell ref="T19:T21"/>
    <mergeCell ref="U19:W19"/>
    <mergeCell ref="X19:X21"/>
    <mergeCell ref="B20:C20"/>
    <mergeCell ref="U20:U21"/>
    <mergeCell ref="V20:V21"/>
    <mergeCell ref="W20:W21"/>
    <mergeCell ref="B21:C21"/>
    <mergeCell ref="B22:C22"/>
    <mergeCell ref="B23:R23"/>
    <mergeCell ref="B12:C12"/>
    <mergeCell ref="B13:R13"/>
    <mergeCell ref="B14:R14"/>
    <mergeCell ref="B15:C15"/>
    <mergeCell ref="D15:H15"/>
    <mergeCell ref="I15:M15"/>
    <mergeCell ref="N15:R15"/>
    <mergeCell ref="B11:C11"/>
    <mergeCell ref="A1:A55"/>
    <mergeCell ref="B1:R1"/>
    <mergeCell ref="S1:S42"/>
    <mergeCell ref="B2:R2"/>
    <mergeCell ref="B3:R3"/>
    <mergeCell ref="B4:R4"/>
    <mergeCell ref="B5:C5"/>
    <mergeCell ref="D5:H5"/>
    <mergeCell ref="I5:M5"/>
    <mergeCell ref="N5:R5"/>
    <mergeCell ref="B6:C6"/>
    <mergeCell ref="B7:C7"/>
    <mergeCell ref="B8:C8"/>
    <mergeCell ref="B9:C9"/>
    <mergeCell ref="B10:C10"/>
  </mergeCells>
  <hyperlinks>
    <hyperlink ref="O19" r:id="rId1" display="http://variant52.ru/kalendar/proizvodstvennui-kalendar-2013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Z8"/>
  <sheetViews>
    <sheetView tabSelected="1" topLeftCell="AI1" workbookViewId="0">
      <selection activeCell="AN5" sqref="AN5:AO5"/>
    </sheetView>
  </sheetViews>
  <sheetFormatPr defaultRowHeight="15" x14ac:dyDescent="0.25"/>
  <cols>
    <col min="5" max="5" width="10.140625" bestFit="1" customWidth="1"/>
    <col min="6" max="6" width="11.28515625" bestFit="1" customWidth="1"/>
    <col min="7" max="7" width="11.42578125" bestFit="1" customWidth="1"/>
    <col min="8" max="71" width="5.85546875" customWidth="1"/>
  </cols>
  <sheetData>
    <row r="2" spans="1:156" s="1" customFormat="1" x14ac:dyDescent="0.25">
      <c r="A2" s="160"/>
      <c r="B2" s="161"/>
      <c r="L2" s="93"/>
      <c r="M2" s="103"/>
      <c r="N2" s="103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3"/>
      <c r="AQ2" s="103"/>
      <c r="AR2" s="103"/>
      <c r="AS2" s="103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93"/>
      <c r="BN2" s="93"/>
      <c r="BO2" s="162"/>
      <c r="BP2" s="162"/>
      <c r="BQ2" s="2"/>
      <c r="BR2" s="105"/>
      <c r="BS2" s="91"/>
    </row>
    <row r="3" spans="1:156" ht="15" customHeight="1" x14ac:dyDescent="0.25">
      <c r="A3" s="171">
        <v>1</v>
      </c>
      <c r="B3" s="173"/>
      <c r="C3" s="170" t="s">
        <v>71</v>
      </c>
      <c r="D3" t="s">
        <v>73</v>
      </c>
      <c r="E3" t="s">
        <v>70</v>
      </c>
      <c r="F3" t="s">
        <v>66</v>
      </c>
      <c r="G3" t="s">
        <v>72</v>
      </c>
      <c r="H3" s="175" t="s">
        <v>64</v>
      </c>
      <c r="I3" s="175"/>
      <c r="J3" s="175" t="s">
        <v>69</v>
      </c>
      <c r="K3" s="175"/>
      <c r="L3" s="176" t="s">
        <v>65</v>
      </c>
      <c r="M3" s="176"/>
      <c r="N3" s="176" t="s">
        <v>61</v>
      </c>
      <c r="O3" s="176"/>
      <c r="P3" s="176" t="s">
        <v>62</v>
      </c>
      <c r="Q3" s="176"/>
      <c r="R3" s="176" t="s">
        <v>63</v>
      </c>
      <c r="S3" s="176"/>
      <c r="T3" s="168" t="s">
        <v>68</v>
      </c>
      <c r="U3" s="168"/>
      <c r="V3" s="169" t="s">
        <v>64</v>
      </c>
      <c r="W3" s="169"/>
      <c r="X3" s="169" t="s">
        <v>69</v>
      </c>
      <c r="Y3" s="169"/>
      <c r="Z3" s="168" t="s">
        <v>65</v>
      </c>
      <c r="AA3" s="168"/>
      <c r="AB3" s="168" t="s">
        <v>61</v>
      </c>
      <c r="AC3" s="168"/>
      <c r="AD3" s="168" t="s">
        <v>62</v>
      </c>
      <c r="AE3" s="168"/>
      <c r="AF3" s="168" t="s">
        <v>63</v>
      </c>
      <c r="AG3" s="168"/>
      <c r="AH3" s="168" t="s">
        <v>68</v>
      </c>
      <c r="AI3" s="168"/>
      <c r="AJ3" s="169" t="s">
        <v>64</v>
      </c>
      <c r="AK3" s="169"/>
      <c r="AL3" s="169" t="s">
        <v>69</v>
      </c>
      <c r="AM3" s="169"/>
      <c r="AN3" s="168" t="s">
        <v>65</v>
      </c>
      <c r="AO3" s="168"/>
      <c r="AP3" s="168" t="s">
        <v>61</v>
      </c>
      <c r="AQ3" s="168"/>
      <c r="AR3" s="168" t="s">
        <v>62</v>
      </c>
      <c r="AS3" s="168"/>
      <c r="AT3" s="168" t="s">
        <v>63</v>
      </c>
      <c r="AU3" s="168"/>
      <c r="AV3" s="168" t="s">
        <v>68</v>
      </c>
      <c r="AW3" s="168"/>
      <c r="AX3" s="168" t="s">
        <v>64</v>
      </c>
      <c r="AY3" s="168"/>
      <c r="AZ3" s="168" t="s">
        <v>69</v>
      </c>
      <c r="BA3" s="168"/>
      <c r="BB3" s="168" t="s">
        <v>65</v>
      </c>
      <c r="BC3" s="168"/>
      <c r="BD3" s="168" t="s">
        <v>61</v>
      </c>
      <c r="BE3" s="168"/>
      <c r="BF3" s="168" t="s">
        <v>62</v>
      </c>
      <c r="BG3" s="168"/>
      <c r="BH3" s="168" t="s">
        <v>63</v>
      </c>
      <c r="BI3" s="168"/>
      <c r="BJ3" s="168" t="s">
        <v>68</v>
      </c>
      <c r="BK3" s="168"/>
      <c r="BL3" s="168" t="s">
        <v>64</v>
      </c>
      <c r="BM3" s="168"/>
      <c r="BN3" s="168" t="s">
        <v>69</v>
      </c>
      <c r="BO3" s="168"/>
      <c r="BP3" s="168" t="s">
        <v>65</v>
      </c>
      <c r="BQ3" s="168"/>
    </row>
    <row r="4" spans="1:156" s="95" customFormat="1" ht="15" customHeight="1" x14ac:dyDescent="0.25">
      <c r="A4" s="172"/>
      <c r="B4" s="174"/>
      <c r="C4" s="170"/>
      <c r="D4" s="101"/>
      <c r="E4" s="100"/>
      <c r="F4" s="99"/>
      <c r="G4" s="102"/>
      <c r="H4" s="163">
        <v>42001</v>
      </c>
      <c r="I4" s="163"/>
      <c r="J4" s="163">
        <v>42002</v>
      </c>
      <c r="K4" s="163"/>
      <c r="L4" s="163">
        <v>42003</v>
      </c>
      <c r="M4" s="163"/>
      <c r="N4" s="163">
        <v>42004</v>
      </c>
      <c r="O4" s="163"/>
      <c r="P4" s="163">
        <v>42005</v>
      </c>
      <c r="Q4" s="163"/>
      <c r="R4" s="163">
        <v>42006</v>
      </c>
      <c r="S4" s="163"/>
      <c r="T4" s="163">
        <v>42007</v>
      </c>
      <c r="U4" s="163"/>
      <c r="V4" s="163">
        <v>42008</v>
      </c>
      <c r="W4" s="163"/>
      <c r="X4" s="163">
        <v>42009</v>
      </c>
      <c r="Y4" s="163"/>
      <c r="Z4" s="163">
        <v>42010</v>
      </c>
      <c r="AA4" s="163"/>
      <c r="AB4" s="163">
        <v>42011</v>
      </c>
      <c r="AC4" s="163"/>
      <c r="AD4" s="163">
        <v>42012</v>
      </c>
      <c r="AE4" s="163"/>
      <c r="AF4" s="163">
        <v>42013</v>
      </c>
      <c r="AG4" s="163"/>
      <c r="AH4" s="163">
        <v>42014</v>
      </c>
      <c r="AI4" s="163"/>
      <c r="AJ4" s="163">
        <v>42015</v>
      </c>
      <c r="AK4" s="163"/>
      <c r="AL4" s="163">
        <v>42016</v>
      </c>
      <c r="AM4" s="163"/>
      <c r="AN4" s="163">
        <v>42017</v>
      </c>
      <c r="AO4" s="163"/>
      <c r="AP4" s="163">
        <v>42018</v>
      </c>
      <c r="AQ4" s="163"/>
      <c r="AR4" s="163">
        <v>42019</v>
      </c>
      <c r="AS4" s="163"/>
      <c r="AT4" s="163">
        <v>42020</v>
      </c>
      <c r="AU4" s="163"/>
      <c r="AV4" s="163">
        <v>42021</v>
      </c>
      <c r="AW4" s="163"/>
      <c r="AX4" s="163">
        <v>42022</v>
      </c>
      <c r="AY4" s="163"/>
      <c r="AZ4" s="163">
        <v>42023</v>
      </c>
      <c r="BA4" s="163"/>
      <c r="BB4" s="163">
        <v>42024</v>
      </c>
      <c r="BC4" s="163"/>
      <c r="BD4" s="163">
        <v>42025</v>
      </c>
      <c r="BE4" s="163"/>
      <c r="BF4" s="163">
        <v>42026</v>
      </c>
      <c r="BG4" s="163"/>
      <c r="BH4" s="163">
        <v>42027</v>
      </c>
      <c r="BI4" s="163"/>
      <c r="BJ4" s="163">
        <v>42028</v>
      </c>
      <c r="BK4" s="163"/>
      <c r="BL4" s="163">
        <v>42029</v>
      </c>
      <c r="BM4" s="163"/>
      <c r="BN4" s="163">
        <v>42030</v>
      </c>
      <c r="BO4" s="163"/>
      <c r="BP4" s="163">
        <v>42031</v>
      </c>
      <c r="BQ4" s="163"/>
      <c r="BR4" s="163"/>
      <c r="BS4" s="163"/>
      <c r="CA4" s="166">
        <v>42001</v>
      </c>
      <c r="CB4" s="166"/>
      <c r="CC4" s="166">
        <v>42002</v>
      </c>
      <c r="CD4" s="166"/>
      <c r="CE4" s="166">
        <v>42003</v>
      </c>
      <c r="CF4" s="166"/>
      <c r="CG4" s="166">
        <v>42004</v>
      </c>
      <c r="CH4" s="166"/>
      <c r="CI4" s="166">
        <v>42005</v>
      </c>
      <c r="CJ4" s="166"/>
      <c r="CK4" s="166">
        <v>42006</v>
      </c>
      <c r="CL4" s="166"/>
      <c r="CM4" s="166">
        <v>42007</v>
      </c>
      <c r="CN4" s="166"/>
      <c r="CO4" s="166">
        <v>42008</v>
      </c>
      <c r="CP4" s="166"/>
      <c r="CQ4" s="166">
        <v>42009</v>
      </c>
      <c r="CR4" s="166"/>
      <c r="CS4" s="166">
        <v>42010</v>
      </c>
      <c r="CT4" s="166"/>
      <c r="CU4" s="166">
        <v>42011</v>
      </c>
      <c r="CV4" s="166"/>
      <c r="CW4" s="166">
        <v>42012</v>
      </c>
      <c r="CX4" s="166"/>
      <c r="CY4" s="166">
        <v>42013</v>
      </c>
      <c r="CZ4" s="166"/>
      <c r="DA4" s="166">
        <v>42014</v>
      </c>
      <c r="DB4" s="166"/>
      <c r="DC4" s="166">
        <v>42015</v>
      </c>
      <c r="DD4" s="166"/>
      <c r="DE4" s="166">
        <v>42016</v>
      </c>
      <c r="DF4" s="166"/>
      <c r="DG4" s="166">
        <v>42017</v>
      </c>
      <c r="DH4" s="166"/>
      <c r="DI4" s="166">
        <v>42018</v>
      </c>
      <c r="DJ4" s="166"/>
      <c r="DK4" s="166">
        <v>42019</v>
      </c>
      <c r="DL4" s="166"/>
      <c r="DM4" s="166">
        <v>42020</v>
      </c>
      <c r="DN4" s="166"/>
      <c r="DO4" s="166">
        <v>42021</v>
      </c>
      <c r="DP4" s="166"/>
      <c r="DQ4" s="166">
        <v>42022</v>
      </c>
      <c r="DR4" s="166"/>
      <c r="DS4" s="166">
        <v>42023</v>
      </c>
      <c r="DT4" s="166"/>
      <c r="DU4" s="166">
        <v>42024</v>
      </c>
      <c r="DV4" s="166"/>
      <c r="DW4" s="166">
        <v>42025</v>
      </c>
      <c r="DX4" s="166"/>
      <c r="DY4" s="166">
        <v>42026</v>
      </c>
      <c r="DZ4" s="166"/>
      <c r="EA4" s="166">
        <v>42027</v>
      </c>
      <c r="EB4" s="166"/>
      <c r="EC4" s="166">
        <v>42028</v>
      </c>
      <c r="ED4" s="166"/>
      <c r="EE4" s="166">
        <v>42029</v>
      </c>
      <c r="EF4" s="166"/>
      <c r="EG4" s="166">
        <v>42030</v>
      </c>
      <c r="EH4" s="166"/>
      <c r="EI4" s="166">
        <v>42031</v>
      </c>
      <c r="EJ4" s="166"/>
    </row>
    <row r="5" spans="1:156" ht="25.5" customHeight="1" x14ac:dyDescent="0.25">
      <c r="A5" s="172"/>
      <c r="B5" s="174"/>
      <c r="C5" s="170"/>
      <c r="D5" s="101" t="s">
        <v>67</v>
      </c>
      <c r="E5" s="107">
        <f>SUM(G5,F5)/24</f>
        <v>0.49565972222222215</v>
      </c>
      <c r="F5" s="106">
        <v>5.666666666666667</v>
      </c>
      <c r="G5" s="102">
        <f>SUM(H5:BS5)</f>
        <v>6.2291666666666661</v>
      </c>
      <c r="H5" s="164">
        <f>SUM(CA5-1.5/24)</f>
        <v>-6.25E-2</v>
      </c>
      <c r="I5" s="165"/>
      <c r="J5" s="164">
        <f>SUM(CC5-1.5/24)</f>
        <v>-6.25E-2</v>
      </c>
      <c r="K5" s="165"/>
      <c r="L5" s="164">
        <f t="shared" ref="L5" si="0">SUM(CE5-1.5/24)</f>
        <v>0.4375</v>
      </c>
      <c r="M5" s="165"/>
      <c r="N5" s="164">
        <f t="shared" ref="N5" si="1">SUM(CG5-1.5/24)</f>
        <v>-6.25E-2</v>
      </c>
      <c r="O5" s="165"/>
      <c r="P5" s="177">
        <f t="shared" ref="P5" si="2">SUM(CI5-1.5/24)</f>
        <v>0.4375</v>
      </c>
      <c r="Q5" s="178"/>
      <c r="R5" s="164">
        <f t="shared" ref="R5" si="3">SUM(CK5-1.5/24)</f>
        <v>-6.25E-2</v>
      </c>
      <c r="S5" s="165"/>
      <c r="T5" s="164">
        <f t="shared" ref="T5" si="4">SUM(CM5-1.5/24)</f>
        <v>-6.25E-2</v>
      </c>
      <c r="U5" s="165"/>
      <c r="V5" s="164">
        <f t="shared" ref="V5" si="5">SUM(CO5-1.5/24)</f>
        <v>-6.25E-2</v>
      </c>
      <c r="W5" s="165"/>
      <c r="X5" s="177">
        <f t="shared" ref="X5" si="6">SUM(CQ5-1.5/24)</f>
        <v>0.35416666666666663</v>
      </c>
      <c r="Y5" s="178"/>
      <c r="Z5" s="164">
        <f t="shared" ref="Z5" si="7">SUM(CS5-1.5/24)</f>
        <v>-6.25E-2</v>
      </c>
      <c r="AA5" s="165"/>
      <c r="AB5" s="164">
        <f t="shared" ref="AB5" si="8">SUM(CU5-1.5/24)</f>
        <v>-6.25E-2</v>
      </c>
      <c r="AC5" s="165"/>
      <c r="AD5" s="177">
        <f t="shared" ref="AD5" si="9">SUM(CW5-1.5/24)</f>
        <v>0.4375</v>
      </c>
      <c r="AE5" s="178"/>
      <c r="AF5" s="177">
        <f t="shared" ref="AF5" si="10">SUM(CY5-1.5/24)</f>
        <v>0.4375</v>
      </c>
      <c r="AG5" s="178"/>
      <c r="AH5" s="164">
        <f t="shared" ref="AH5" si="11">SUM(DA5-1.5/24)</f>
        <v>0.5625</v>
      </c>
      <c r="AI5" s="165"/>
      <c r="AJ5" s="164">
        <f t="shared" ref="AJ5" si="12">SUM(DC5-1.5/24)</f>
        <v>-6.25E-2</v>
      </c>
      <c r="AK5" s="165"/>
      <c r="AL5" s="164">
        <f t="shared" ref="AL5" si="13">SUM(DE5-1.5/24)</f>
        <v>-6.25E-2</v>
      </c>
      <c r="AM5" s="165"/>
      <c r="AN5" s="177">
        <f t="shared" ref="AN5" si="14">SUM(DG5-1.5/24)</f>
        <v>0.4375</v>
      </c>
      <c r="AO5" s="178"/>
      <c r="AP5" s="164">
        <f t="shared" ref="AP5" si="15">SUM(DI5-1.5/24)</f>
        <v>-6.25E-2</v>
      </c>
      <c r="AQ5" s="165"/>
      <c r="AR5" s="164">
        <f t="shared" ref="AR5" si="16">SUM(DK5-1.5/24)</f>
        <v>0.4375</v>
      </c>
      <c r="AS5" s="165"/>
      <c r="AT5" s="164">
        <f t="shared" ref="AT5" si="17">SUM(DM5-1.5/24)</f>
        <v>0.4375</v>
      </c>
      <c r="AU5" s="165"/>
      <c r="AV5" s="164">
        <f t="shared" ref="AV5" si="18">SUM(DO5-1.5/24)</f>
        <v>0.4375</v>
      </c>
      <c r="AW5" s="165"/>
      <c r="AX5" s="164">
        <f t="shared" ref="AX5" si="19">SUM(DQ5-1.5/24)</f>
        <v>-6.25E-2</v>
      </c>
      <c r="AY5" s="165"/>
      <c r="AZ5" s="164">
        <f t="shared" ref="AZ5" si="20">SUM(DS5-1.5/24)</f>
        <v>-6.25E-2</v>
      </c>
      <c r="BA5" s="165"/>
      <c r="BB5" s="164">
        <f t="shared" ref="BB5" si="21">SUM(DU5-1.5/24)</f>
        <v>0.4375</v>
      </c>
      <c r="BC5" s="165"/>
      <c r="BD5" s="164">
        <f t="shared" ref="BD5" si="22">SUM(DW5-1.5/24)</f>
        <v>0.4375</v>
      </c>
      <c r="BE5" s="165"/>
      <c r="BF5" s="164">
        <f t="shared" ref="BF5" si="23">SUM(DY5-1.5/24)</f>
        <v>0.4375</v>
      </c>
      <c r="BG5" s="165"/>
      <c r="BH5" s="164">
        <f t="shared" ref="BH5" si="24">SUM(EA5-1.5/24)</f>
        <v>0.4375</v>
      </c>
      <c r="BI5" s="165"/>
      <c r="BJ5" s="164">
        <f t="shared" ref="BJ5" si="25">SUM(EC5-1.5/24)</f>
        <v>0.4375</v>
      </c>
      <c r="BK5" s="165"/>
      <c r="BL5" s="164">
        <f t="shared" ref="BL5" si="26">SUM(EE5-1.5/24)</f>
        <v>-6.25E-2</v>
      </c>
      <c r="BM5" s="165"/>
      <c r="BN5" s="164">
        <f t="shared" ref="BN5" si="27">SUM(EG5-1.5/24)</f>
        <v>-6.25E-2</v>
      </c>
      <c r="BO5" s="165"/>
      <c r="BP5" s="164">
        <f t="shared" ref="BP5" si="28">SUM(EI5-1.5/24)</f>
        <v>0.5625</v>
      </c>
      <c r="BQ5" s="165"/>
      <c r="BR5" s="164"/>
      <c r="BS5" s="165"/>
      <c r="BT5" s="97"/>
      <c r="BU5" s="97"/>
      <c r="BV5" s="97"/>
      <c r="BW5" s="97"/>
      <c r="BX5" s="97"/>
      <c r="BY5" s="97"/>
      <c r="BZ5" s="97"/>
      <c r="CA5" s="167">
        <f>CB6-CA6+(CA6&gt;CB7)</f>
        <v>0</v>
      </c>
      <c r="CB5" s="167"/>
      <c r="CC5" s="167">
        <f t="shared" ref="CC5" si="29">CD6-CC6+(CC6&gt;CD7)</f>
        <v>0</v>
      </c>
      <c r="CD5" s="167"/>
      <c r="CE5" s="167">
        <f t="shared" ref="CE5" si="30">CF6-CE6+(CE6&gt;CF7)</f>
        <v>0.5</v>
      </c>
      <c r="CF5" s="167"/>
      <c r="CG5" s="167">
        <f>CH6-CG6+(CG6&gt;CH7)</f>
        <v>0</v>
      </c>
      <c r="CH5" s="167"/>
      <c r="CI5" s="167">
        <f t="shared" ref="CI5" si="31">CJ6-CI6+(CI6&gt;CJ7)</f>
        <v>0.5</v>
      </c>
      <c r="CJ5" s="167"/>
      <c r="CK5" s="167">
        <f t="shared" ref="CK5" si="32">CL6-CK6+(CK6&gt;CL7)</f>
        <v>0</v>
      </c>
      <c r="CL5" s="167"/>
      <c r="CM5" s="167">
        <f t="shared" ref="CM5" si="33">CN6-CM6+(CM6&gt;CN7)</f>
        <v>0</v>
      </c>
      <c r="CN5" s="167"/>
      <c r="CO5" s="167">
        <f t="shared" ref="CO5" si="34">CP6-CO6+(CO6&gt;CP7)</f>
        <v>0</v>
      </c>
      <c r="CP5" s="167"/>
      <c r="CQ5" s="167">
        <f t="shared" ref="CQ5" si="35">CR6-CQ6+(CQ6&gt;CR7)</f>
        <v>0.41666666666666663</v>
      </c>
      <c r="CR5" s="167"/>
      <c r="CS5" s="167">
        <f t="shared" ref="CS5" si="36">CT6-CS6+(CS6&gt;CT7)</f>
        <v>0</v>
      </c>
      <c r="CT5" s="167"/>
      <c r="CU5" s="167">
        <f t="shared" ref="CU5" si="37">CV6-CU6+(CU6&gt;CV7)</f>
        <v>0</v>
      </c>
      <c r="CV5" s="167"/>
      <c r="CW5" s="167">
        <f t="shared" ref="CW5" si="38">CX6-CW6+(CW6&gt;CX7)</f>
        <v>0.5</v>
      </c>
      <c r="CX5" s="167"/>
      <c r="CY5" s="167">
        <f t="shared" ref="CY5" si="39">CZ6-CY6+(CY6&gt;CZ7)</f>
        <v>0.5</v>
      </c>
      <c r="CZ5" s="167"/>
      <c r="DA5" s="167">
        <f t="shared" ref="DA5" si="40">DB6-DA6+(DA6&gt;DB7)</f>
        <v>0.625</v>
      </c>
      <c r="DB5" s="167"/>
      <c r="DC5" s="167">
        <f t="shared" ref="DC5" si="41">DD6-DC6+(DC6&gt;DD7)</f>
        <v>0</v>
      </c>
      <c r="DD5" s="167"/>
      <c r="DE5" s="167">
        <f t="shared" ref="DE5" si="42">DF6-DE6+(DE6&gt;DF7)</f>
        <v>0</v>
      </c>
      <c r="DF5" s="167"/>
      <c r="DG5" s="167">
        <f t="shared" ref="DG5" si="43">DH6-DG6+(DG6&gt;DH7)</f>
        <v>0.5</v>
      </c>
      <c r="DH5" s="167"/>
      <c r="DI5" s="167">
        <f t="shared" ref="DI5" si="44">DJ6-DI6+(DI6&gt;DJ7)</f>
        <v>0</v>
      </c>
      <c r="DJ5" s="167"/>
      <c r="DK5" s="167">
        <f t="shared" ref="DK5" si="45">DL6-DK6+(DK6&gt;DL7)</f>
        <v>0.5</v>
      </c>
      <c r="DL5" s="167"/>
      <c r="DM5" s="167">
        <f t="shared" ref="DM5" si="46">DN6-DM6+(DM6&gt;DN7)</f>
        <v>0.5</v>
      </c>
      <c r="DN5" s="167"/>
      <c r="DO5" s="167">
        <f t="shared" ref="DO5" si="47">DP6-DO6+(DO6&gt;DP7)</f>
        <v>0.5</v>
      </c>
      <c r="DP5" s="167"/>
      <c r="DQ5" s="167">
        <f t="shared" ref="DQ5" si="48">DR6-DQ6+(DQ6&gt;DR7)</f>
        <v>0</v>
      </c>
      <c r="DR5" s="167"/>
      <c r="DS5" s="167">
        <f t="shared" ref="DS5" si="49">DT6-DS6+(DS6&gt;DT7)</f>
        <v>0</v>
      </c>
      <c r="DT5" s="167"/>
      <c r="DU5" s="167">
        <f t="shared" ref="DU5" si="50">DV6-DU6+(DU6&gt;DV7)</f>
        <v>0.5</v>
      </c>
      <c r="DV5" s="167"/>
      <c r="DW5" s="167">
        <f t="shared" ref="DW5" si="51">DX6-DW6+(DW6&gt;DX7)</f>
        <v>0.5</v>
      </c>
      <c r="DX5" s="167"/>
      <c r="DY5" s="167">
        <f t="shared" ref="DY5" si="52">DZ6-DY6+(DY6&gt;DZ7)</f>
        <v>0.5</v>
      </c>
      <c r="DZ5" s="167"/>
      <c r="EA5" s="167">
        <f t="shared" ref="EA5" si="53">EB6-EA6+(EA6&gt;EB7)</f>
        <v>0.5</v>
      </c>
      <c r="EB5" s="167"/>
      <c r="EC5" s="167">
        <f t="shared" ref="EC5" si="54">ED6-EC6+(EC6&gt;ED7)</f>
        <v>0.5</v>
      </c>
      <c r="ED5" s="167"/>
      <c r="EE5" s="167">
        <f t="shared" ref="EE5" si="55">EF6-EE6+(EE6&gt;EF7)</f>
        <v>0</v>
      </c>
      <c r="EF5" s="167"/>
      <c r="EG5" s="167">
        <f t="shared" ref="EG5" si="56">EH6-EG6+(EG6&gt;EH7)</f>
        <v>0</v>
      </c>
      <c r="EH5" s="167"/>
      <c r="EI5" s="167">
        <f t="shared" ref="EI5" si="57">EJ6-EI6+(EI6&gt;EJ7)</f>
        <v>0.625</v>
      </c>
      <c r="EJ5" s="167"/>
    </row>
    <row r="6" spans="1:156" ht="15" customHeight="1" x14ac:dyDescent="0.25">
      <c r="A6" s="172"/>
      <c r="B6" s="174"/>
      <c r="C6" s="170"/>
      <c r="D6" s="101"/>
      <c r="E6" s="100"/>
      <c r="F6" s="99"/>
      <c r="G6" s="102"/>
      <c r="H6" s="92"/>
      <c r="I6" s="92"/>
      <c r="J6" s="92"/>
      <c r="K6" s="92"/>
      <c r="L6" s="92">
        <v>0.375</v>
      </c>
      <c r="M6" s="92">
        <v>0.875</v>
      </c>
      <c r="N6" s="92"/>
      <c r="O6" s="92"/>
      <c r="P6" s="92">
        <v>0.875</v>
      </c>
      <c r="Q6" s="92">
        <v>0.375</v>
      </c>
      <c r="R6" s="92"/>
      <c r="S6" s="92"/>
      <c r="T6" s="92"/>
      <c r="U6" s="92"/>
      <c r="V6" s="92"/>
      <c r="W6" s="92"/>
      <c r="X6" s="92">
        <v>0.95833333333333337</v>
      </c>
      <c r="Y6" s="92">
        <v>0.375</v>
      </c>
      <c r="Z6" s="92"/>
      <c r="AA6" s="92"/>
      <c r="AB6" s="92"/>
      <c r="AC6" s="92"/>
      <c r="AD6" s="92">
        <v>0.875</v>
      </c>
      <c r="AE6" s="92">
        <v>0.375</v>
      </c>
      <c r="AF6" s="92">
        <v>0.875</v>
      </c>
      <c r="AG6" s="92">
        <v>0.375</v>
      </c>
      <c r="AH6" s="92">
        <v>0.375</v>
      </c>
      <c r="AI6" s="92">
        <v>0.75</v>
      </c>
      <c r="AJ6" s="92"/>
      <c r="AK6" s="92"/>
      <c r="AL6" s="92"/>
      <c r="AM6" s="92"/>
      <c r="AN6" s="92">
        <v>0.875</v>
      </c>
      <c r="AO6" s="92">
        <v>0.375</v>
      </c>
      <c r="AP6" s="92"/>
      <c r="AQ6" s="92"/>
      <c r="AR6" s="92">
        <v>0.375</v>
      </c>
      <c r="AS6" s="92">
        <v>0.875</v>
      </c>
      <c r="AT6" s="92">
        <v>0.375</v>
      </c>
      <c r="AU6" s="92">
        <v>0.875</v>
      </c>
      <c r="AV6" s="92">
        <v>0.375</v>
      </c>
      <c r="AW6" s="92">
        <v>0.875</v>
      </c>
      <c r="AX6" s="92"/>
      <c r="AY6" s="92"/>
      <c r="AZ6" s="92"/>
      <c r="BA6" s="92"/>
      <c r="BB6" s="92">
        <v>0.375</v>
      </c>
      <c r="BC6" s="92">
        <v>0.875</v>
      </c>
      <c r="BD6" s="92">
        <v>0.375</v>
      </c>
      <c r="BE6" s="92">
        <v>0.875</v>
      </c>
      <c r="BF6" s="92">
        <v>0.375</v>
      </c>
      <c r="BG6" s="92">
        <v>0.875</v>
      </c>
      <c r="BH6" s="92">
        <v>0.375</v>
      </c>
      <c r="BI6" s="92">
        <v>0.875</v>
      </c>
      <c r="BJ6" s="92">
        <v>0.375</v>
      </c>
      <c r="BK6" s="92">
        <v>0.875</v>
      </c>
      <c r="BL6" s="92"/>
      <c r="BM6" s="92"/>
      <c r="BN6" s="92"/>
      <c r="BO6" s="92"/>
      <c r="BP6" s="92">
        <v>0.375</v>
      </c>
      <c r="BQ6" s="92">
        <v>0.75</v>
      </c>
      <c r="BR6" s="92"/>
      <c r="BS6" s="92"/>
      <c r="BT6" s="97"/>
      <c r="BU6" s="97"/>
      <c r="BV6" s="97"/>
      <c r="BW6" s="97"/>
      <c r="BX6" s="97"/>
      <c r="BY6" s="97"/>
      <c r="BZ6" s="97"/>
      <c r="CA6" s="96">
        <f>MAX(H6:I6)</f>
        <v>0</v>
      </c>
      <c r="CB6" s="96">
        <f>MIN(H6:I6)</f>
        <v>0</v>
      </c>
      <c r="CC6" s="96">
        <f t="shared" ref="CC6" si="58">MAX(J6:K6)</f>
        <v>0</v>
      </c>
      <c r="CD6" s="96">
        <f t="shared" ref="CD6" si="59">MIN(J6:K6)</f>
        <v>0</v>
      </c>
      <c r="CE6" s="96">
        <f t="shared" ref="CE6" si="60">MAX(L6:M6)</f>
        <v>0.875</v>
      </c>
      <c r="CF6" s="96">
        <f t="shared" ref="CF6" si="61">MIN(L6:M6)</f>
        <v>0.375</v>
      </c>
      <c r="CG6" s="96">
        <f t="shared" ref="CG6" si="62">MAX(N6:O6)</f>
        <v>0</v>
      </c>
      <c r="CH6" s="96">
        <f t="shared" ref="CH6" si="63">MIN(N6:O6)</f>
        <v>0</v>
      </c>
      <c r="CI6" s="96">
        <f t="shared" ref="CI6" si="64">MAX(P6:Q6)</f>
        <v>0.875</v>
      </c>
      <c r="CJ6" s="96">
        <f t="shared" ref="CJ6" si="65">MIN(P6:Q6)</f>
        <v>0.375</v>
      </c>
      <c r="CK6" s="96">
        <f t="shared" ref="CK6" si="66">MAX(R6:S6)</f>
        <v>0</v>
      </c>
      <c r="CL6" s="96">
        <f t="shared" ref="CL6" si="67">MIN(R6:S6)</f>
        <v>0</v>
      </c>
      <c r="CM6" s="96">
        <f t="shared" ref="CM6" si="68">MAX(T6:U6)</f>
        <v>0</v>
      </c>
      <c r="CN6" s="96">
        <f t="shared" ref="CN6" si="69">MIN(T6:U6)</f>
        <v>0</v>
      </c>
      <c r="CO6" s="96">
        <f t="shared" ref="CO6" si="70">MAX(V6:W6)</f>
        <v>0</v>
      </c>
      <c r="CP6" s="96">
        <f t="shared" ref="CP6" si="71">MIN(V6:W6)</f>
        <v>0</v>
      </c>
      <c r="CQ6" s="96">
        <f t="shared" ref="CQ6" si="72">MAX(X6:Y6)</f>
        <v>0.95833333333333337</v>
      </c>
      <c r="CR6" s="96">
        <f t="shared" ref="CR6" si="73">MIN(X6:Y6)</f>
        <v>0.375</v>
      </c>
      <c r="CS6" s="96">
        <f t="shared" ref="CS6" si="74">MAX(Z6:AA6)</f>
        <v>0</v>
      </c>
      <c r="CT6" s="96">
        <f t="shared" ref="CT6" si="75">MIN(Z6:AA6)</f>
        <v>0</v>
      </c>
      <c r="CU6" s="96">
        <f t="shared" ref="CU6" si="76">MAX(AB6:AC6)</f>
        <v>0</v>
      </c>
      <c r="CV6" s="96">
        <f t="shared" ref="CV6" si="77">MIN(AB6:AC6)</f>
        <v>0</v>
      </c>
      <c r="CW6" s="96">
        <f t="shared" ref="CW6" si="78">MAX(AD6:AE6)</f>
        <v>0.875</v>
      </c>
      <c r="CX6" s="96">
        <f t="shared" ref="CX6" si="79">MIN(AD6:AE6)</f>
        <v>0.375</v>
      </c>
      <c r="CY6" s="96">
        <f t="shared" ref="CY6" si="80">MAX(AF6:AG6)</f>
        <v>0.875</v>
      </c>
      <c r="CZ6" s="96">
        <f t="shared" ref="CZ6" si="81">MIN(AF6:AG6)</f>
        <v>0.375</v>
      </c>
      <c r="DA6" s="96">
        <f t="shared" ref="DA6" si="82">MAX(AH6:AI6)</f>
        <v>0.75</v>
      </c>
      <c r="DB6" s="96">
        <f t="shared" ref="DB6" si="83">MIN(AH6:AI6)</f>
        <v>0.375</v>
      </c>
      <c r="DC6" s="96">
        <f t="shared" ref="DC6" si="84">MAX(AJ6:AK6)</f>
        <v>0</v>
      </c>
      <c r="DD6" s="96">
        <f t="shared" ref="DD6" si="85">MIN(AJ6:AK6)</f>
        <v>0</v>
      </c>
      <c r="DE6" s="96">
        <f t="shared" ref="DE6" si="86">MAX(AL6:AM6)</f>
        <v>0</v>
      </c>
      <c r="DF6" s="96">
        <f t="shared" ref="DF6" si="87">MIN(AL6:AM6)</f>
        <v>0</v>
      </c>
      <c r="DG6" s="96">
        <f t="shared" ref="DG6" si="88">MAX(AN6:AO6)</f>
        <v>0.875</v>
      </c>
      <c r="DH6" s="96">
        <f t="shared" ref="DH6" si="89">MIN(AN6:AO6)</f>
        <v>0.375</v>
      </c>
      <c r="DI6" s="96">
        <f t="shared" ref="DI6" si="90">MAX(AP6:AQ6)</f>
        <v>0</v>
      </c>
      <c r="DJ6" s="96">
        <f t="shared" ref="DJ6" si="91">MIN(AP6:AQ6)</f>
        <v>0</v>
      </c>
      <c r="DK6" s="96">
        <f t="shared" ref="DK6" si="92">MAX(AR6:AS6)</f>
        <v>0.875</v>
      </c>
      <c r="DL6" s="96">
        <f t="shared" ref="DL6" si="93">MIN(AR6:AS6)</f>
        <v>0.375</v>
      </c>
      <c r="DM6" s="96">
        <f t="shared" ref="DM6" si="94">MAX(AT6:AU6)</f>
        <v>0.875</v>
      </c>
      <c r="DN6" s="96">
        <f t="shared" ref="DN6" si="95">MIN(AT6:AU6)</f>
        <v>0.375</v>
      </c>
      <c r="DO6" s="96">
        <f t="shared" ref="DO6" si="96">MAX(AV6:AW6)</f>
        <v>0.875</v>
      </c>
      <c r="DP6" s="96">
        <f t="shared" ref="DP6" si="97">MIN(AV6:AW6)</f>
        <v>0.375</v>
      </c>
      <c r="DQ6" s="96">
        <f t="shared" ref="DQ6" si="98">MAX(AX6:AY6)</f>
        <v>0</v>
      </c>
      <c r="DR6" s="96">
        <f t="shared" ref="DR6" si="99">MIN(AX6:AY6)</f>
        <v>0</v>
      </c>
      <c r="DS6" s="96">
        <f t="shared" ref="DS6" si="100">MAX(AZ6:BA6)</f>
        <v>0</v>
      </c>
      <c r="DT6" s="96">
        <f t="shared" ref="DT6" si="101">MIN(AZ6:BA6)</f>
        <v>0</v>
      </c>
      <c r="DU6" s="96">
        <f t="shared" ref="DU6" si="102">MAX(BB6:BC6)</f>
        <v>0.875</v>
      </c>
      <c r="DV6" s="96">
        <f t="shared" ref="DV6" si="103">MIN(BB6:BC6)</f>
        <v>0.375</v>
      </c>
      <c r="DW6" s="96">
        <f t="shared" ref="DW6" si="104">MAX(BD6:BE6)</f>
        <v>0.875</v>
      </c>
      <c r="DX6" s="96">
        <f t="shared" ref="DX6" si="105">MIN(BD6:BE6)</f>
        <v>0.375</v>
      </c>
      <c r="DY6" s="96">
        <f t="shared" ref="DY6" si="106">MAX(BF6:BG6)</f>
        <v>0.875</v>
      </c>
      <c r="DZ6" s="96">
        <f t="shared" ref="DZ6" si="107">MIN(BF6:BG6)</f>
        <v>0.375</v>
      </c>
      <c r="EA6" s="96">
        <f t="shared" ref="EA6" si="108">MAX(BH6:BI6)</f>
        <v>0.875</v>
      </c>
      <c r="EB6" s="96">
        <f t="shared" ref="EB6" si="109">MIN(BH6:BI6)</f>
        <v>0.375</v>
      </c>
      <c r="EC6" s="96">
        <f t="shared" ref="EC6" si="110">MAX(BJ6:BK6)</f>
        <v>0.875</v>
      </c>
      <c r="ED6" s="96">
        <f t="shared" ref="ED6" si="111">MIN(BJ6:BK6)</f>
        <v>0.375</v>
      </c>
      <c r="EE6" s="96">
        <f t="shared" ref="EE6" si="112">MAX(BL6:BM6)</f>
        <v>0</v>
      </c>
      <c r="EF6" s="96">
        <f t="shared" ref="EF6" si="113">MIN(BL6:BM6)</f>
        <v>0</v>
      </c>
      <c r="EG6" s="96">
        <f t="shared" ref="EG6" si="114">MAX(BN6:BO6)</f>
        <v>0</v>
      </c>
      <c r="EH6" s="96">
        <f t="shared" ref="EH6" si="115">MIN(BN6:BO6)</f>
        <v>0</v>
      </c>
      <c r="EI6" s="96">
        <f t="shared" ref="EI6" si="116">MAX(BP6:BQ6)</f>
        <v>0.75</v>
      </c>
      <c r="EJ6" s="96">
        <f t="shared" ref="EJ6" si="117">MIN(BP6:BQ6)</f>
        <v>0.375</v>
      </c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</row>
    <row r="7" spans="1:156" x14ac:dyDescent="0.25">
      <c r="C7" s="94"/>
      <c r="E7" t="s">
        <v>74</v>
      </c>
      <c r="F7" s="108"/>
      <c r="O7" s="98"/>
    </row>
    <row r="8" spans="1:156" x14ac:dyDescent="0.25">
      <c r="C8" s="94"/>
    </row>
  </sheetData>
  <autoFilter ref="C2:G6"/>
  <mergeCells count="162">
    <mergeCell ref="DY5:DZ5"/>
    <mergeCell ref="EA5:EB5"/>
    <mergeCell ref="EC5:ED5"/>
    <mergeCell ref="EE5:EF5"/>
    <mergeCell ref="EG5:EH5"/>
    <mergeCell ref="EI5:EJ5"/>
    <mergeCell ref="EG4:EH4"/>
    <mergeCell ref="EI4:EJ4"/>
    <mergeCell ref="DI5:DJ5"/>
    <mergeCell ref="DK5:DL5"/>
    <mergeCell ref="DM5:DN5"/>
    <mergeCell ref="DO5:DP5"/>
    <mergeCell ref="DQ5:DR5"/>
    <mergeCell ref="DS5:DT5"/>
    <mergeCell ref="DU5:DV5"/>
    <mergeCell ref="DW5:DX5"/>
    <mergeCell ref="DU4:DV4"/>
    <mergeCell ref="DW4:DX4"/>
    <mergeCell ref="DY4:DZ4"/>
    <mergeCell ref="EA4:EB4"/>
    <mergeCell ref="EC4:ED4"/>
    <mergeCell ref="EE4:EF4"/>
    <mergeCell ref="DI4:DJ4"/>
    <mergeCell ref="DK4:DL4"/>
    <mergeCell ref="DM4:DN4"/>
    <mergeCell ref="DO4:DP4"/>
    <mergeCell ref="DQ4:DR4"/>
    <mergeCell ref="DS4:DT4"/>
    <mergeCell ref="C3:C6"/>
    <mergeCell ref="A3:A6"/>
    <mergeCell ref="B3:B6"/>
    <mergeCell ref="BP3:BQ3"/>
    <mergeCell ref="H3:I3"/>
    <mergeCell ref="J3:K3"/>
    <mergeCell ref="L3:M3"/>
    <mergeCell ref="N3:O3"/>
    <mergeCell ref="P3:Q3"/>
    <mergeCell ref="R3:S3"/>
    <mergeCell ref="BD3:BE3"/>
    <mergeCell ref="BF3:BG3"/>
    <mergeCell ref="BH3:BI3"/>
    <mergeCell ref="BJ3:BK3"/>
    <mergeCell ref="BL3:BM3"/>
    <mergeCell ref="BN3:BO3"/>
    <mergeCell ref="AR3:AS3"/>
    <mergeCell ref="AT3:AU3"/>
    <mergeCell ref="AV3:AW3"/>
    <mergeCell ref="AX3:AY3"/>
    <mergeCell ref="AZ3:BA3"/>
    <mergeCell ref="BB3:BC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CW5:CX5"/>
    <mergeCell ref="CY5:CZ5"/>
    <mergeCell ref="DA5:DB5"/>
    <mergeCell ref="DC5:DD5"/>
    <mergeCell ref="DE5:DF5"/>
    <mergeCell ref="DG5:DH5"/>
    <mergeCell ref="CY4:CZ4"/>
    <mergeCell ref="DA4:DB4"/>
    <mergeCell ref="DC4:DD4"/>
    <mergeCell ref="DE4:DF4"/>
    <mergeCell ref="DG4:DH4"/>
    <mergeCell ref="CW4:CX4"/>
    <mergeCell ref="CM5:CN5"/>
    <mergeCell ref="CO5:CP5"/>
    <mergeCell ref="CQ5:CR5"/>
    <mergeCell ref="CS5:CT5"/>
    <mergeCell ref="CU5:CV5"/>
    <mergeCell ref="CM4:CN4"/>
    <mergeCell ref="CO4:CP4"/>
    <mergeCell ref="CQ4:CR4"/>
    <mergeCell ref="CS4:CT4"/>
    <mergeCell ref="CU4:CV4"/>
    <mergeCell ref="CI4:CJ4"/>
    <mergeCell ref="CK4:CL4"/>
    <mergeCell ref="CE5:CF5"/>
    <mergeCell ref="CG5:CH5"/>
    <mergeCell ref="CI5:CJ5"/>
    <mergeCell ref="CK5:CL5"/>
    <mergeCell ref="CE4:CF4"/>
    <mergeCell ref="CA5:CB5"/>
    <mergeCell ref="CC5:CD5"/>
    <mergeCell ref="CA4:CB4"/>
    <mergeCell ref="CC4:CD4"/>
    <mergeCell ref="CG4:CH4"/>
    <mergeCell ref="BJ5:BK5"/>
    <mergeCell ref="BL5:BM5"/>
    <mergeCell ref="BN5:BO5"/>
    <mergeCell ref="BP5:BQ5"/>
    <mergeCell ref="BR5:BS5"/>
    <mergeCell ref="BR4:BS4"/>
    <mergeCell ref="AX5:AY5"/>
    <mergeCell ref="AZ5:BA5"/>
    <mergeCell ref="BB5:BC5"/>
    <mergeCell ref="BD5:BE5"/>
    <mergeCell ref="BF5:BG5"/>
    <mergeCell ref="BH5:BI5"/>
    <mergeCell ref="BP4:BQ4"/>
    <mergeCell ref="BD4:BE4"/>
    <mergeCell ref="BF4:BG4"/>
    <mergeCell ref="BH4:BI4"/>
    <mergeCell ref="BJ4:BK4"/>
    <mergeCell ref="BL4:BM4"/>
    <mergeCell ref="BN4:BO4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AN4:AO4"/>
    <mergeCell ref="AP4:AQ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5"/>
    <mergeCell ref="AN5:AO5"/>
    <mergeCell ref="AP5:AQ5"/>
    <mergeCell ref="A2:B2"/>
    <mergeCell ref="BO2:BP2"/>
    <mergeCell ref="T4:U4"/>
    <mergeCell ref="V4:W4"/>
    <mergeCell ref="X4:Y4"/>
    <mergeCell ref="Z4:AA4"/>
    <mergeCell ref="AB4:AC4"/>
    <mergeCell ref="AD4:AE4"/>
    <mergeCell ref="H4:I4"/>
    <mergeCell ref="J4:K4"/>
    <mergeCell ref="L4:M4"/>
    <mergeCell ref="N4:O4"/>
    <mergeCell ref="P4:Q4"/>
    <mergeCell ref="R4:S4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</mergeCells>
  <conditionalFormatting sqref="O2">
    <cfRule type="cellIs" dxfId="2" priority="7" operator="equal">
      <formula>"вс"</formula>
    </cfRule>
    <cfRule type="containsText" dxfId="1" priority="8" operator="containsText" text="сб">
      <formula>NOT(ISERROR(SEARCH("сб",O2)))</formula>
    </cfRule>
  </conditionalFormatting>
  <conditionalFormatting sqref="H5:BS5 CA5:EJ5">
    <cfRule type="cellIs" dxfId="0" priority="78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календарь_,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2014-01-03T17:34:50Z</dcterms:modified>
</cp:coreProperties>
</file>