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8" i="1" l="1"/>
  <c r="J19" i="1"/>
  <c r="J20" i="1"/>
  <c r="K9" i="2" l="1"/>
  <c r="K11" i="2" s="1"/>
  <c r="L11" i="2" s="1"/>
  <c r="D14" i="1" s="1"/>
  <c r="J14" i="1" s="1"/>
  <c r="H14" i="2" l="1"/>
  <c r="N14" i="1"/>
  <c r="L14" i="1"/>
  <c r="H14" i="1"/>
  <c r="F14" i="1"/>
  <c r="K17" i="2"/>
  <c r="L17" i="2" s="1"/>
  <c r="D20" i="1" s="1"/>
  <c r="K15" i="2"/>
  <c r="L15" i="2" s="1"/>
  <c r="D18" i="1" s="1"/>
  <c r="K13" i="2"/>
  <c r="L13" i="2" s="1"/>
  <c r="D16" i="1" s="1"/>
  <c r="J16" i="1" s="1"/>
  <c r="K16" i="2"/>
  <c r="L16" i="2" s="1"/>
  <c r="D19" i="1" s="1"/>
  <c r="K14" i="2"/>
  <c r="L14" i="2" s="1"/>
  <c r="D17" i="1" s="1"/>
  <c r="J17" i="1" s="1"/>
  <c r="K12" i="2"/>
  <c r="L12" i="2" s="1"/>
  <c r="D15" i="1" s="1"/>
  <c r="J15" i="1" s="1"/>
  <c r="N19" i="1" l="1"/>
  <c r="N17" i="1"/>
  <c r="N16" i="1"/>
  <c r="N20" i="1"/>
  <c r="N18" i="1"/>
  <c r="L15" i="1"/>
  <c r="N15" i="1"/>
  <c r="L17" i="1"/>
  <c r="L16" i="1"/>
  <c r="L20" i="1"/>
  <c r="L19" i="1"/>
  <c r="L18" i="1"/>
  <c r="H16" i="1"/>
  <c r="F17" i="1"/>
  <c r="H17" i="1"/>
  <c r="F20" i="1"/>
  <c r="H20" i="1"/>
  <c r="F15" i="1"/>
  <c r="H15" i="1"/>
  <c r="F19" i="1"/>
  <c r="H19" i="1"/>
  <c r="F18" i="1"/>
  <c r="H18" i="1"/>
  <c r="F16" i="1"/>
</calcChain>
</file>

<file path=xl/sharedStrings.xml><?xml version="1.0" encoding="utf-8"?>
<sst xmlns="http://schemas.openxmlformats.org/spreadsheetml/2006/main" count="51" uniqueCount="31">
  <si>
    <t>№п/п</t>
  </si>
  <si>
    <t>Ф.И.О.</t>
  </si>
  <si>
    <t>возраст. группа</t>
  </si>
  <si>
    <t>бег 1 км.</t>
  </si>
  <si>
    <t>результ.</t>
  </si>
  <si>
    <t>оценка</t>
  </si>
  <si>
    <t>челночный бег 10х10</t>
  </si>
  <si>
    <t>наименование норматива</t>
  </si>
  <si>
    <t>итог.   оценка</t>
  </si>
  <si>
    <t>подтягивание на перекладине</t>
  </si>
  <si>
    <t>силов. комплексное упражнение</t>
  </si>
  <si>
    <t>38 пожарная часть г. Сортавала</t>
  </si>
  <si>
    <t>Возрастная группа</t>
  </si>
  <si>
    <t>возраст</t>
  </si>
  <si>
    <t>от</t>
  </si>
  <si>
    <t>до</t>
  </si>
  <si>
    <t>бег 1 км</t>
  </si>
  <si>
    <t>группа</t>
  </si>
  <si>
    <t>челн бег</t>
  </si>
  <si>
    <t>подтягивание</t>
  </si>
  <si>
    <t>подъем по штурмовой лестнице</t>
  </si>
  <si>
    <t>полоса препятствий</t>
  </si>
  <si>
    <t>силовое комплексное упражнение (подъём переворот)</t>
  </si>
  <si>
    <t xml:space="preserve">Веня </t>
  </si>
  <si>
    <t>Феня</t>
  </si>
  <si>
    <t>Беня</t>
  </si>
  <si>
    <t>Тоня</t>
  </si>
  <si>
    <t>Соня</t>
  </si>
  <si>
    <t>Моня</t>
  </si>
  <si>
    <t>Кася</t>
  </si>
  <si>
    <t>Веня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</si>
</sst>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/>
    <xf numFmtId="164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J14" sqref="J14:J20"/>
    </sheetView>
  </sheetViews>
  <sheetFormatPr defaultRowHeight="15" x14ac:dyDescent="0.25"/>
  <cols>
    <col min="1" max="1" width="3.42578125" style="1" customWidth="1"/>
    <col min="2" max="2" width="9.140625" style="1"/>
    <col min="3" max="3" width="10.42578125" style="1" customWidth="1"/>
    <col min="4" max="4" width="8" style="1" customWidth="1"/>
    <col min="5" max="5" width="9.140625" style="31"/>
    <col min="6" max="6" width="9.140625" style="1"/>
    <col min="7" max="7" width="9.140625" style="31"/>
    <col min="8" max="8" width="12" style="31" bestFit="1" customWidth="1"/>
    <col min="9" max="9" width="9.140625" style="31"/>
    <col min="10" max="10" width="12" style="31" bestFit="1" customWidth="1"/>
    <col min="11" max="13" width="9.140625" style="31"/>
    <col min="14" max="14" width="12" style="31" bestFit="1" customWidth="1"/>
    <col min="15" max="15" width="9.140625" style="31"/>
    <col min="16" max="16384" width="9.140625" style="1"/>
  </cols>
  <sheetData>
    <row r="1" spans="1:15" x14ac:dyDescent="0.25">
      <c r="M1" s="43"/>
      <c r="N1" s="43"/>
      <c r="O1" s="43"/>
    </row>
    <row r="2" spans="1:15" x14ac:dyDescent="0.25">
      <c r="L2" s="44"/>
      <c r="M2" s="44"/>
      <c r="N2" s="44"/>
      <c r="O2" s="44"/>
    </row>
    <row r="3" spans="1:15" x14ac:dyDescent="0.25">
      <c r="L3" s="44"/>
      <c r="M3" s="44"/>
      <c r="N3" s="44"/>
      <c r="O3" s="44"/>
    </row>
    <row r="4" spans="1:15" x14ac:dyDescent="0.25">
      <c r="L4" s="30"/>
      <c r="M4" s="30"/>
      <c r="N4" s="44"/>
      <c r="O4" s="44"/>
    </row>
    <row r="5" spans="1:15" x14ac:dyDescent="0.25">
      <c r="M5" s="45"/>
      <c r="N5" s="45"/>
    </row>
    <row r="6" spans="1:15" ht="7.5" customHeight="1" x14ac:dyDescent="0.25">
      <c r="M6" s="2"/>
      <c r="N6" s="2"/>
    </row>
    <row r="7" spans="1:15" x14ac:dyDescent="0.25"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5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5" ht="8.25" customHeight="1" x14ac:dyDescent="0.25"/>
    <row r="10" spans="1:15" x14ac:dyDescent="0.25">
      <c r="A10" s="48" t="s">
        <v>0</v>
      </c>
      <c r="B10" s="49" t="s">
        <v>1</v>
      </c>
      <c r="C10" s="49"/>
      <c r="D10" s="48" t="s">
        <v>2</v>
      </c>
      <c r="E10" s="48" t="s">
        <v>7</v>
      </c>
      <c r="F10" s="48"/>
      <c r="G10" s="48"/>
      <c r="H10" s="48"/>
      <c r="I10" s="48"/>
      <c r="J10" s="48"/>
      <c r="K10" s="48"/>
      <c r="L10" s="48"/>
      <c r="M10" s="48"/>
      <c r="N10" s="48"/>
      <c r="O10" s="48" t="s">
        <v>8</v>
      </c>
    </row>
    <row r="11" spans="1:15" ht="29.25" customHeight="1" x14ac:dyDescent="0.25">
      <c r="A11" s="48"/>
      <c r="B11" s="49"/>
      <c r="C11" s="49"/>
      <c r="D11" s="48"/>
      <c r="E11" s="48" t="s">
        <v>3</v>
      </c>
      <c r="F11" s="48"/>
      <c r="G11" s="48" t="s">
        <v>6</v>
      </c>
      <c r="H11" s="48"/>
      <c r="I11" s="48" t="s">
        <v>9</v>
      </c>
      <c r="J11" s="48"/>
      <c r="K11" s="48" t="s">
        <v>21</v>
      </c>
      <c r="L11" s="48"/>
      <c r="M11" s="48" t="s">
        <v>10</v>
      </c>
      <c r="N11" s="48"/>
      <c r="O11" s="48"/>
    </row>
    <row r="12" spans="1:15" x14ac:dyDescent="0.25">
      <c r="A12" s="48"/>
      <c r="B12" s="49"/>
      <c r="C12" s="49"/>
      <c r="D12" s="48"/>
      <c r="E12" s="32" t="s">
        <v>4</v>
      </c>
      <c r="F12" s="4" t="s">
        <v>5</v>
      </c>
      <c r="G12" s="32" t="s">
        <v>4</v>
      </c>
      <c r="H12" s="32" t="s">
        <v>5</v>
      </c>
      <c r="I12" s="32" t="s">
        <v>4</v>
      </c>
      <c r="J12" s="32" t="s">
        <v>5</v>
      </c>
      <c r="K12" s="32" t="s">
        <v>4</v>
      </c>
      <c r="L12" s="32" t="s">
        <v>5</v>
      </c>
      <c r="M12" s="32" t="s">
        <v>4</v>
      </c>
      <c r="N12" s="32" t="s">
        <v>5</v>
      </c>
      <c r="O12" s="48"/>
    </row>
    <row r="13" spans="1:15" ht="11.25" customHeight="1" x14ac:dyDescent="0.25">
      <c r="A13" s="50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5" x14ac:dyDescent="0.25">
      <c r="A14" s="3">
        <v>1</v>
      </c>
      <c r="B14" s="46" t="s">
        <v>23</v>
      </c>
      <c r="C14" s="47"/>
      <c r="D14" s="29">
        <f ca="1">INDEX(Лист2!I11:L61,MATCH(Лист2!L11,Лист2!L11:L61,0),4)</f>
        <v>3</v>
      </c>
      <c r="E14" s="29">
        <v>3.4</v>
      </c>
      <c r="F14" s="29">
        <f ca="1">INDEX(Лист2!$C$12:$F$12,1,(IF(E14&lt;=INDEX(Лист2!$C$13:$E$18,MATCH(Лист1!D14,Лист2!$B$13:$B$18,1),1),1,0)+IF(AND(E14&gt;INDEX(Лист2!$C$13:$E$18,MATCH(Лист1!D14,Лист2!$B$13:$B$18,1),1),E14&lt;=INDEX(Лист2!$C$13:$E$18,MATCH(Лист1!D14,Лист2!$B$13:$B$18,1),2)),2,0)+IF(AND(E14&gt;INDEX(Лист2!$C$13:$E$18,MATCH(Лист1!D14,Лист2!$B$13:$B$18,1),2),E14&lt;=INDEX(Лист2!$C$13:$E$18,MATCH(Лист1!D14,Лист2!$B$13:$B$18,1),3)),3,0)+IF(E14&gt;INDEX(Лист2!$C$13:$E$18,MATCH(Лист1!D14,Лист2!$B$13:$B$18,1),3),4,0)))</f>
        <v>5</v>
      </c>
      <c r="G14" s="29">
        <v>27</v>
      </c>
      <c r="H14" s="29">
        <f ca="1">INDEX(Лист2!$C$12:$F$12,1,(IF(G14&lt;=INDEX(Лист2!$C$21:$E$26,MATCH(Лист1!D14,Лист2!$B$13:$B$18,1),1),1,0)+IF(AND(G14&gt;INDEX(Лист2!$C$21:$E$26,MATCH(Лист1!D14,Лист2!$B$13:$B$18,1),1),G14&lt;=INDEX(Лист2!$C$21:$E$26,MATCH(Лист1!D14,Лист2!$B$13:$B$18,1),2)),2,0)+IF(AND(G14&gt;INDEX(Лист2!$C$21:$E$26,MATCH(Лист1!D14,Лист2!$B$13:$B$18,1),2),G14&lt;=INDEX(Лист2!$C$21:$E$26,MATCH(Лист1!D14,Лист2!$B$13:$B$18,1),3)),3,0)+IF(G14&gt;INDEX(Лист2!$C$21:$E$26,MATCH(Лист1!D14,Лист2!$B$13:$B$18,1),3),4,0)))</f>
        <v>5</v>
      </c>
      <c r="I14" s="29">
        <v>10</v>
      </c>
      <c r="J14" s="29">
        <f ca="1">IF(I14&gt;=14,5,INDEX(Лист2!$C$28:$E$28,,MATCH(I14,CHOOSE(D14,Лист2!$C$29:$E$29,Лист2!$C$30:$E$30,Лист2!$C$31:$E$31,Лист2!$C$32:$E$32,Лист2!$C$33:$E$33,Лист2!$C$34:$E$34),-1)))</f>
        <v>5</v>
      </c>
      <c r="K14" s="29">
        <v>35</v>
      </c>
      <c r="L14" s="29">
        <f ca="1">INDEX(Лист2!$C$12:$F$12,1,(IF(K14&lt;=INDEX(Лист2!$C$45:$E$50,MATCH(Лист1!D14,Лист2!$B$13:$B$18,1),1),1,0)+IF(AND(K14&gt;INDEX(Лист2!$C$45:$E$50,MATCH(Лист1!D14,Лист2!$B$13:$B$18,1),1),K14&lt;=INDEX(Лист2!$C$45:$E$50,MATCH(Лист1!D14,Лист2!$B$13:$B$18,1),2)),2,0)+IF(AND(K14&gt;INDEX(Лист2!$C$45:$E$50,MATCH(Лист1!D14,Лист2!$B$13:$B$18,1),2),K14&lt;=INDEX(Лист2!$C$45:$E$50,MATCH(Лист1!D14,Лист2!$B$13:$B$18,1),3)),3,0)+IF(K14&gt;INDEX(Лист2!$C$45:$E$50,MATCH(Лист1!D14,Лист2!$B$13:$B$18,1),3),4,0)))</f>
        <v>4</v>
      </c>
      <c r="M14" s="29">
        <v>3</v>
      </c>
      <c r="N14" s="29" t="e">
        <f ca="1">INDEX(Лист2!$C$52:$E$52,1,(IF(M14&lt;=INDEX(Лист2!$C$53:$E$58,MATCH(Лист1!D14,Лист2!$B$13:$B$18,1),1),1,0)+IF(AND(M14&gt;INDEX(Лист2!$C$53:$E$58,MATCH(Лист1!D14,Лист2!$B$13:$B$18,1),1),M14&lt;=INDEX(Лист2!$C$53:$E$58,MATCH(Лист1!D14,Лист2!$B$13:$B$18,1),2)),2,0)+IF(AND(M14&gt;INDEX(Лист2!$C$53:$E$58,MATCH(Лист1!D14,Лист2!$B$13:$B$18,1),2),M14&lt;=INDEX(Лист2!$C$53:$E$58,MATCH(Лист1!D14,Лист2!$B$13:$B$18,1),3)),3,0)+IF(M14&gt;INDEX(Лист2!$C$53:$E$58,MATCH(Лист1!D14,Лист2!$B$13:$B$18,1),3),4,0)))</f>
        <v>#REF!</v>
      </c>
      <c r="O14" s="29"/>
    </row>
    <row r="15" spans="1:15" x14ac:dyDescent="0.25">
      <c r="A15" s="3">
        <v>2</v>
      </c>
      <c r="B15" s="46" t="s">
        <v>24</v>
      </c>
      <c r="C15" s="47"/>
      <c r="D15" s="29">
        <f ca="1">INDEX(Лист2!I12:L62,MATCH(Лист2!L12,Лист2!L12:L62,0),4)</f>
        <v>4</v>
      </c>
      <c r="E15" s="29">
        <v>3.5</v>
      </c>
      <c r="F15" s="29">
        <f ca="1">INDEX(Лист2!$C$12:$F$12,1,(IF(E15&lt;=INDEX(Лист2!$C$13:$E$18,MATCH(Лист1!D15,Лист2!$B$13:$B$18,1),1),1,0)+IF(AND(E15&gt;INDEX(Лист2!$C$13:$E$18,MATCH(Лист1!D15,Лист2!$B$13:$B$18,1),1),E15&lt;=INDEX(Лист2!$C$13:$E$18,MATCH(Лист1!D15,Лист2!$B$13:$B$18,1),2)),2,0)+IF(AND(E15&gt;INDEX(Лист2!$C$13:$E$18,MATCH(Лист1!D15,Лист2!$B$13:$B$18,1),2),E15&lt;=INDEX(Лист2!$C$13:$E$18,MATCH(Лист1!D15,Лист2!$B$13:$B$18,1),3)),3,0)+IF(E15&gt;INDEX(Лист2!$C$13:$E$18,MATCH(Лист1!D15,Лист2!$B$13:$B$18,1),3),4,0)))</f>
        <v>5</v>
      </c>
      <c r="G15" s="29">
        <v>28</v>
      </c>
      <c r="H15" s="29">
        <f ca="1">INDEX(Лист2!$C$12:$F$12,1,(IF(G15&lt;=INDEX(Лист2!$C$21:$E$26,MATCH(Лист1!D15,Лист2!$B$13:$B$18,1),1),1,0)+IF(AND(G15&gt;INDEX(Лист2!$C$21:$E$26,MATCH(Лист1!D15,Лист2!$B$13:$B$18,1),1),G15&lt;=INDEX(Лист2!$C$21:$E$26,MATCH(Лист1!D15,Лист2!$B$13:$B$18,1),2)),2,0)+IF(AND(G15&gt;INDEX(Лист2!$C$21:$E$26,MATCH(Лист1!D15,Лист2!$B$13:$B$18,1),2),G15&lt;=INDEX(Лист2!$C$21:$E$26,MATCH(Лист1!D15,Лист2!$B$13:$B$18,1),3)),3,0)+IF(G15&gt;INDEX(Лист2!$C$21:$E$26,MATCH(Лист1!D15,Лист2!$B$13:$B$18,1),3),4,0)))</f>
        <v>5</v>
      </c>
      <c r="I15" s="29">
        <v>4</v>
      </c>
      <c r="J15" s="29">
        <f ca="1">IF(I15&gt;=14,5,INDEX(Лист2!$C$28:$E$28,,MATCH(I15,CHOOSE(D15,Лист2!$C$29:$E$29,Лист2!$C$30:$E$30,Лист2!$C$31:$E$31,Лист2!$C$32:$E$32,Лист2!$C$33:$E$33,Лист2!$C$34:$E$34),-1)))</f>
        <v>3</v>
      </c>
      <c r="K15" s="29">
        <v>39</v>
      </c>
      <c r="L15" s="29">
        <f ca="1">INDEX(Лист2!$C$12:$F$12,1,(IF(K15&lt;=INDEX(Лист2!$C$45:$E$50,MATCH(Лист1!D15,Лист2!$B$13:$B$18,1),1),1,0)+IF(AND(K15&gt;INDEX(Лист2!$C$45:$E$50,MATCH(Лист1!D15,Лист2!$B$13:$B$18,1),1),K15&lt;=INDEX(Лист2!$C$45:$E$50,MATCH(Лист1!D15,Лист2!$B$13:$B$18,1),2)),2,0)+IF(AND(K15&gt;INDEX(Лист2!$C$45:$E$50,MATCH(Лист1!D15,Лист2!$B$13:$B$18,1),2),K15&lt;=INDEX(Лист2!$C$45:$E$50,MATCH(Лист1!D15,Лист2!$B$13:$B$18,1),3)),3,0)+IF(K15&gt;INDEX(Лист2!$C$45:$E$50,MATCH(Лист1!D15,Лист2!$B$13:$B$18,1),3),4,0)))</f>
        <v>4</v>
      </c>
      <c r="M15" s="29">
        <v>2</v>
      </c>
      <c r="N15" s="29" t="e">
        <f ca="1">INDEX(Лист2!$C$52:$E$52,1,(IF(M15&lt;=INDEX(Лист2!$C$53:$E$58,MATCH(Лист1!D15,Лист2!$B$13:$B$18,1),1),1,0)+IF(AND(M15&gt;INDEX(Лист2!$C$53:$E$58,MATCH(Лист1!D15,Лист2!$B$13:$B$18,1),1),M15&lt;=INDEX(Лист2!$C$53:$E$58,MATCH(Лист1!D15,Лист2!$B$13:$B$18,1),2)),2,0)+IF(AND(M15&gt;INDEX(Лист2!$C$53:$E$58,MATCH(Лист1!D15,Лист2!$B$13:$B$18,1),2),M15&lt;=INDEX(Лист2!$C$53:$E$58,MATCH(Лист1!D15,Лист2!$B$13:$B$18,1),3)),3,0)+IF(M15&gt;INDEX(Лист2!$C$53:$E$58,MATCH(Лист1!D15,Лист2!$B$13:$B$18,1),3),4,0)))</f>
        <v>#REF!</v>
      </c>
      <c r="O15" s="29"/>
    </row>
    <row r="16" spans="1:15" x14ac:dyDescent="0.25">
      <c r="A16" s="3">
        <v>3</v>
      </c>
      <c r="B16" s="46" t="s">
        <v>25</v>
      </c>
      <c r="C16" s="47"/>
      <c r="D16" s="29">
        <f ca="1">INDEX(Лист2!I13:L63,MATCH(Лист2!L13,Лист2!L13:L63,0),4)</f>
        <v>3</v>
      </c>
      <c r="E16" s="29">
        <v>3.9</v>
      </c>
      <c r="F16" s="29">
        <f ca="1">INDEX(Лист2!$C$12:$F$12,1,(IF(E16&lt;=INDEX(Лист2!$C$13:$E$18,MATCH(Лист1!D16,Лист2!$B$13:$B$18,1),1),1,0)+IF(AND(E16&gt;INDEX(Лист2!$C$13:$E$18,MATCH(Лист1!D16,Лист2!$B$13:$B$18,1),1),E16&lt;=INDEX(Лист2!$C$13:$E$18,MATCH(Лист1!D16,Лист2!$B$13:$B$18,1),2)),2,0)+IF(AND(E16&gt;INDEX(Лист2!$C$13:$E$18,MATCH(Лист1!D16,Лист2!$B$13:$B$18,1),2),E16&lt;=INDEX(Лист2!$C$13:$E$18,MATCH(Лист1!D16,Лист2!$B$13:$B$18,1),3)),3,0)+IF(E16&gt;INDEX(Лист2!$C$13:$E$18,MATCH(Лист1!D16,Лист2!$B$13:$B$18,1),3),4,0)))</f>
        <v>3</v>
      </c>
      <c r="G16" s="29">
        <v>31</v>
      </c>
      <c r="H16" s="29">
        <f ca="1">INDEX(Лист2!$C$12:$F$12,1,(IF(G16&lt;=INDEX(Лист2!$C$21:$E$26,MATCH(Лист1!D16,Лист2!$B$13:$B$18,1),1),1,0)+IF(AND(G16&gt;INDEX(Лист2!$C$21:$E$26,MATCH(Лист1!D16,Лист2!$B$13:$B$18,1),1),G16&lt;=INDEX(Лист2!$C$21:$E$26,MATCH(Лист1!D16,Лист2!$B$13:$B$18,1),2)),2,0)+IF(AND(G16&gt;INDEX(Лист2!$C$21:$E$26,MATCH(Лист1!D16,Лист2!$B$13:$B$18,1),2),G16&lt;=INDEX(Лист2!$C$21:$E$26,MATCH(Лист1!D16,Лист2!$B$13:$B$18,1),3)),3,0)+IF(G16&gt;INDEX(Лист2!$C$21:$E$26,MATCH(Лист1!D16,Лист2!$B$13:$B$18,1),3),4,0)))</f>
        <v>3</v>
      </c>
      <c r="I16" s="29">
        <v>5</v>
      </c>
      <c r="J16" s="29">
        <f ca="1">IF(I16&gt;=14,5,INDEX(Лист2!$C$28:$E$28,,MATCH(I16,CHOOSE(D16,Лист2!$C$29:$E$29,Лист2!$C$30:$E$30,Лист2!$C$31:$E$31,Лист2!$C$32:$E$32,Лист2!$C$33:$E$33,Лист2!$C$34:$E$34),-1)))</f>
        <v>3</v>
      </c>
      <c r="K16" s="29">
        <v>36</v>
      </c>
      <c r="L16" s="29">
        <f ca="1">INDEX(Лист2!$C$12:$F$12,1,(IF(K16&lt;=INDEX(Лист2!$C$45:$E$50,MATCH(Лист1!D16,Лист2!$B$13:$B$18,1),1),1,0)+IF(AND(K16&gt;INDEX(Лист2!$C$45:$E$50,MATCH(Лист1!D16,Лист2!$B$13:$B$18,1),1),K16&lt;=INDEX(Лист2!$C$45:$E$50,MATCH(Лист1!D16,Лист2!$B$13:$B$18,1),2)),2,0)+IF(AND(K16&gt;INDEX(Лист2!$C$45:$E$50,MATCH(Лист1!D16,Лист2!$B$13:$B$18,1),2),K16&lt;=INDEX(Лист2!$C$45:$E$50,MATCH(Лист1!D16,Лист2!$B$13:$B$18,1),3)),3,0)+IF(K16&gt;INDEX(Лист2!$C$45:$E$50,MATCH(Лист1!D16,Лист2!$B$13:$B$18,1),3),4,0)))</f>
        <v>3</v>
      </c>
      <c r="M16" s="29">
        <v>1</v>
      </c>
      <c r="N16" s="29">
        <f ca="1">INDEX(Лист2!$C$52:$E$52,1,(IF(M16&lt;=INDEX(Лист2!$C$53:$E$58,MATCH(Лист1!D16,Лист2!$B$13:$B$18,1),1),1,0)+IF(AND(M16&gt;INDEX(Лист2!$C$53:$E$58,MATCH(Лист1!D16,Лист2!$B$13:$B$18,1),1),M16&lt;=INDEX(Лист2!$C$53:$E$58,MATCH(Лист1!D16,Лист2!$B$13:$B$18,1),2)),2,0)+IF(AND(M16&gt;INDEX(Лист2!$C$53:$E$58,MATCH(Лист1!D16,Лист2!$B$13:$B$18,1),2),M16&lt;=INDEX(Лист2!$C$53:$E$58,MATCH(Лист1!D16,Лист2!$B$13:$B$18,1),3)),3,0)+IF(M16&gt;INDEX(Лист2!$C$53:$E$58,MATCH(Лист1!D16,Лист2!$B$13:$B$18,1),3),4,0)))</f>
        <v>5</v>
      </c>
      <c r="O16" s="29"/>
    </row>
    <row r="17" spans="1:15" x14ac:dyDescent="0.25">
      <c r="A17" s="3">
        <v>4</v>
      </c>
      <c r="B17" s="46" t="s">
        <v>26</v>
      </c>
      <c r="C17" s="47"/>
      <c r="D17" s="29">
        <f ca="1">INDEX(Лист2!I14:L64,MATCH(Лист2!L14,Лист2!L14:L64,0),4)</f>
        <v>3</v>
      </c>
      <c r="E17" s="29">
        <v>3.6</v>
      </c>
      <c r="F17" s="29">
        <f ca="1">INDEX(Лист2!$C$12:$F$12,1,(IF(E17&lt;=INDEX(Лист2!$C$13:$E$18,MATCH(Лист1!D17,Лист2!$B$13:$B$18,1),1),1,0)+IF(AND(E17&gt;INDEX(Лист2!$C$13:$E$18,MATCH(Лист1!D17,Лист2!$B$13:$B$18,1),1),E17&lt;=INDEX(Лист2!$C$13:$E$18,MATCH(Лист1!D17,Лист2!$B$13:$B$18,1),2)),2,0)+IF(AND(E17&gt;INDEX(Лист2!$C$13:$E$18,MATCH(Лист1!D17,Лист2!$B$13:$B$18,1),2),E17&lt;=INDEX(Лист2!$C$13:$E$18,MATCH(Лист1!D17,Лист2!$B$13:$B$18,1),3)),3,0)+IF(E17&gt;INDEX(Лист2!$C$13:$E$18,MATCH(Лист1!D17,Лист2!$B$13:$B$18,1),3),4,0)))</f>
        <v>3</v>
      </c>
      <c r="G17" s="29">
        <v>26</v>
      </c>
      <c r="H17" s="29">
        <f ca="1">INDEX(Лист2!$C$12:$F$12,1,(IF(G17&lt;=INDEX(Лист2!$C$21:$E$26,MATCH(Лист1!D17,Лист2!$B$13:$B$18,1),1),1,0)+IF(AND(G17&gt;INDEX(Лист2!$C$21:$E$26,MATCH(Лист1!D17,Лист2!$B$13:$B$18,1),1),G17&lt;=INDEX(Лист2!$C$21:$E$26,MATCH(Лист1!D17,Лист2!$B$13:$B$18,1),2)),2,0)+IF(AND(G17&gt;INDEX(Лист2!$C$21:$E$26,MATCH(Лист1!D17,Лист2!$B$13:$B$18,1),2),G17&lt;=INDEX(Лист2!$C$21:$E$26,MATCH(Лист1!D17,Лист2!$B$13:$B$18,1),3)),3,0)+IF(G17&gt;INDEX(Лист2!$C$21:$E$26,MATCH(Лист1!D17,Лист2!$B$13:$B$18,1),3),4,0)))</f>
        <v>5</v>
      </c>
      <c r="I17" s="29">
        <v>8</v>
      </c>
      <c r="J17" s="29">
        <f ca="1">IF(I17&gt;=14,5,INDEX(Лист2!$C$28:$E$28,,MATCH(I17,CHOOSE(D17,Лист2!$C$29:$E$29,Лист2!$C$30:$E$30,Лист2!$C$31:$E$31,Лист2!$C$32:$E$32,Лист2!$C$33:$E$33,Лист2!$C$34:$E$34),-1)))</f>
        <v>4</v>
      </c>
      <c r="K17" s="29">
        <v>45</v>
      </c>
      <c r="L17" s="29">
        <f ca="1">INDEX(Лист2!$C$12:$F$12,1,(IF(K17&lt;=INDEX(Лист2!$C$45:$E$50,MATCH(Лист1!D17,Лист2!$B$13:$B$18,1),1),1,0)+IF(AND(K17&gt;INDEX(Лист2!$C$45:$E$50,MATCH(Лист1!D17,Лист2!$B$13:$B$18,1),1),K17&lt;=INDEX(Лист2!$C$45:$E$50,MATCH(Лист1!D17,Лист2!$B$13:$B$18,1),2)),2,0)+IF(AND(K17&gt;INDEX(Лист2!$C$45:$E$50,MATCH(Лист1!D17,Лист2!$B$13:$B$18,1),2),K17&lt;=INDEX(Лист2!$C$45:$E$50,MATCH(Лист1!D17,Лист2!$B$13:$B$18,1),3)),3,0)+IF(K17&gt;INDEX(Лист2!$C$45:$E$50,MATCH(Лист1!D17,Лист2!$B$13:$B$18,1),3),4,0)))</f>
        <v>0</v>
      </c>
      <c r="M17" s="29">
        <v>4</v>
      </c>
      <c r="N17" s="29" t="e">
        <f ca="1">INDEX(Лист2!$C$52:$E$52,1,(IF(M17&lt;=INDEX(Лист2!$C$53:$E$58,MATCH(Лист1!D17,Лист2!$B$13:$B$18,1),1),1,0)+IF(AND(M17&gt;INDEX(Лист2!$C$53:$E$58,MATCH(Лист1!D17,Лист2!$B$13:$B$18,1),1),M17&lt;=INDEX(Лист2!$C$53:$E$58,MATCH(Лист1!D17,Лист2!$B$13:$B$18,1),2)),2,0)+IF(AND(M17&gt;INDEX(Лист2!$C$53:$E$58,MATCH(Лист1!D17,Лист2!$B$13:$B$18,1),2),M17&lt;=INDEX(Лист2!$C$53:$E$58,MATCH(Лист1!D17,Лист2!$B$13:$B$18,1),3)),3,0)+IF(M17&gt;INDEX(Лист2!$C$53:$E$58,MATCH(Лист1!D17,Лист2!$B$13:$B$18,1),3),4,0)))</f>
        <v>#REF!</v>
      </c>
      <c r="O17" s="29"/>
    </row>
    <row r="18" spans="1:15" x14ac:dyDescent="0.25">
      <c r="A18" s="3">
        <v>5</v>
      </c>
      <c r="B18" s="46" t="s">
        <v>27</v>
      </c>
      <c r="C18" s="47"/>
      <c r="D18" s="29">
        <f ca="1">INDEX(Лист2!I15:L65,MATCH(Лист2!L15,Лист2!L15:L65,0),4)</f>
        <v>1</v>
      </c>
      <c r="E18" s="29">
        <v>2</v>
      </c>
      <c r="F18" s="29">
        <f ca="1">INDEX(Лист2!$C$12:$F$12,1,(IF(E18&lt;=INDEX(Лист2!$C$13:$E$18,MATCH(Лист1!D18,Лист2!$B$13:$B$18,1),1),1,0)+IF(AND(E18&gt;INDEX(Лист2!$C$13:$E$18,MATCH(Лист1!D18,Лист2!$B$13:$B$18,1),1),E18&lt;=INDEX(Лист2!$C$13:$E$18,MATCH(Лист1!D18,Лист2!$B$13:$B$18,1),2)),2,0)+IF(AND(E18&gt;INDEX(Лист2!$C$13:$E$18,MATCH(Лист1!D18,Лист2!$B$13:$B$18,1),2),E18&lt;=INDEX(Лист2!$C$13:$E$18,MATCH(Лист1!D18,Лист2!$B$13:$B$18,1),3)),3,0)+IF(E18&gt;INDEX(Лист2!$C$13:$E$18,MATCH(Лист1!D18,Лист2!$B$13:$B$18,1),3),4,0)))</f>
        <v>5</v>
      </c>
      <c r="G18" s="29">
        <v>27</v>
      </c>
      <c r="H18" s="29">
        <f ca="1">INDEX(Лист2!$C$12:$F$12,1,(IF(G18&lt;=INDEX(Лист2!$C$21:$E$26,MATCH(Лист1!D18,Лист2!$B$13:$B$18,1),1),1,0)+IF(AND(G18&gt;INDEX(Лист2!$C$21:$E$26,MATCH(Лист1!D18,Лист2!$B$13:$B$18,1),1),G18&lt;=INDEX(Лист2!$C$21:$E$26,MATCH(Лист1!D18,Лист2!$B$13:$B$18,1),2)),2,0)+IF(AND(G18&gt;INDEX(Лист2!$C$21:$E$26,MATCH(Лист1!D18,Лист2!$B$13:$B$18,1),2),G18&lt;=INDEX(Лист2!$C$21:$E$26,MATCH(Лист1!D18,Лист2!$B$13:$B$18,1),3)),3,0)+IF(G18&gt;INDEX(Лист2!$C$21:$E$26,MATCH(Лист1!D18,Лист2!$B$13:$B$18,1),3),4,0)))</f>
        <v>3</v>
      </c>
      <c r="I18" s="29">
        <v>14</v>
      </c>
      <c r="J18" s="29">
        <f>IF(I18&gt;=14,5,INDEX(Лист2!$C$28:$E$28,,MATCH(I18,CHOOSE(D18,Лист2!$C$29:$E$29,Лист2!$C$30:$E$30,Лист2!$C$31:$E$31,Лист2!$C$32:$E$32,Лист2!$C$33:$E$33,Лист2!$C$34:$E$34),-1)))</f>
        <v>5</v>
      </c>
      <c r="K18" s="29">
        <v>34</v>
      </c>
      <c r="L18" s="29">
        <f ca="1">INDEX(Лист2!$C$12:$F$12,1,(IF(K18&lt;=INDEX(Лист2!$C$45:$E$50,MATCH(Лист1!D18,Лист2!$B$13:$B$18,1),1),1,0)+IF(AND(K18&gt;INDEX(Лист2!$C$45:$E$50,MATCH(Лист1!D18,Лист2!$B$13:$B$18,1),1),K18&lt;=INDEX(Лист2!$C$45:$E$50,MATCH(Лист1!D18,Лист2!$B$13:$B$18,1),2)),2,0)+IF(AND(K18&gt;INDEX(Лист2!$C$45:$E$50,MATCH(Лист1!D18,Лист2!$B$13:$B$18,1),2),K18&lt;=INDEX(Лист2!$C$45:$E$50,MATCH(Лист1!D18,Лист2!$B$13:$B$18,1),3)),3,0)+IF(K18&gt;INDEX(Лист2!$C$45:$E$50,MATCH(Лист1!D18,Лист2!$B$13:$B$18,1),3),4,0)))</f>
        <v>0</v>
      </c>
      <c r="M18" s="29">
        <v>7</v>
      </c>
      <c r="N18" s="29" t="e">
        <f ca="1">INDEX(Лист2!$C$52:$E$52,1,(IF(M18&lt;=INDEX(Лист2!$C$53:$E$58,MATCH(Лист1!D18,Лист2!$B$13:$B$18,1),1),1,0)+IF(AND(M18&gt;INDEX(Лист2!$C$53:$E$58,MATCH(Лист1!D18,Лист2!$B$13:$B$18,1),1),M18&lt;=INDEX(Лист2!$C$53:$E$58,MATCH(Лист1!D18,Лист2!$B$13:$B$18,1),2)),2,0)+IF(AND(M18&gt;INDEX(Лист2!$C$53:$E$58,MATCH(Лист1!D18,Лист2!$B$13:$B$18,1),2),M18&lt;=INDEX(Лист2!$C$53:$E$58,MATCH(Лист1!D18,Лист2!$B$13:$B$18,1),3)),3,0)+IF(M18&gt;INDEX(Лист2!$C$53:$E$58,MATCH(Лист1!D18,Лист2!$B$13:$B$18,1),3),4,0)))</f>
        <v>#REF!</v>
      </c>
      <c r="O18" s="29"/>
    </row>
    <row r="19" spans="1:15" x14ac:dyDescent="0.25">
      <c r="A19" s="3">
        <v>6</v>
      </c>
      <c r="B19" s="46" t="s">
        <v>28</v>
      </c>
      <c r="C19" s="47"/>
      <c r="D19" s="29">
        <f ca="1">INDEX(Лист2!I16:L66,MATCH(Лист2!L16,Лист2!L16:L66,0),4)</f>
        <v>4</v>
      </c>
      <c r="E19" s="29">
        <v>5</v>
      </c>
      <c r="F19" s="29">
        <f ca="1">INDEX(Лист2!$C$12:$F$12,1,(IF(E19&lt;=INDEX(Лист2!$C$13:$E$18,MATCH(Лист1!D19,Лист2!$B$13:$B$18,1),1),1,0)+IF(AND(E19&gt;INDEX(Лист2!$C$13:$E$18,MATCH(Лист1!D19,Лист2!$B$13:$B$18,1),1),E19&lt;=INDEX(Лист2!$C$13:$E$18,MATCH(Лист1!D19,Лист2!$B$13:$B$18,1),2)),2,0)+IF(AND(E19&gt;INDEX(Лист2!$C$13:$E$18,MATCH(Лист1!D19,Лист2!$B$13:$B$18,1),2),E19&lt;=INDEX(Лист2!$C$13:$E$18,MATCH(Лист1!D19,Лист2!$B$13:$B$18,1),3)),3,0)+IF(E19&gt;INDEX(Лист2!$C$13:$E$18,MATCH(Лист1!D19,Лист2!$B$13:$B$18,1),3),4,0)))</f>
        <v>0</v>
      </c>
      <c r="G19" s="29">
        <v>28</v>
      </c>
      <c r="H19" s="29">
        <f ca="1">INDEX(Лист2!$C$12:$F$12,1,(IF(G19&lt;=INDEX(Лист2!$C$21:$E$26,MATCH(Лист1!D19,Лист2!$B$13:$B$18,1),1),1,0)+IF(AND(G19&gt;INDEX(Лист2!$C$21:$E$26,MATCH(Лист1!D19,Лист2!$B$13:$B$18,1),1),G19&lt;=INDEX(Лист2!$C$21:$E$26,MATCH(Лист1!D19,Лист2!$B$13:$B$18,1),2)),2,0)+IF(AND(G19&gt;INDEX(Лист2!$C$21:$E$26,MATCH(Лист1!D19,Лист2!$B$13:$B$18,1),2),G19&lt;=INDEX(Лист2!$C$21:$E$26,MATCH(Лист1!D19,Лист2!$B$13:$B$18,1),3)),3,0)+IF(G19&gt;INDEX(Лист2!$C$21:$E$26,MATCH(Лист1!D19,Лист2!$B$13:$B$18,1),3),4,0)))</f>
        <v>5</v>
      </c>
      <c r="I19" s="29">
        <v>16</v>
      </c>
      <c r="J19" s="29">
        <f>IF(I19&gt;=14,5,INDEX(Лист2!$C$28:$E$28,,MATCH(I19,CHOOSE(D19,Лист2!$C$29:$E$29,Лист2!$C$30:$E$30,Лист2!$C$31:$E$31,Лист2!$C$32:$E$32,Лист2!$C$33:$E$33,Лист2!$C$34:$E$34),-1)))</f>
        <v>5</v>
      </c>
      <c r="K19" s="29">
        <v>37</v>
      </c>
      <c r="L19" s="29">
        <f ca="1">INDEX(Лист2!$C$12:$F$12,1,(IF(K19&lt;=INDEX(Лист2!$C$45:$E$50,MATCH(Лист1!D19,Лист2!$B$13:$B$18,1),1),1,0)+IF(AND(K19&gt;INDEX(Лист2!$C$45:$E$50,MATCH(Лист1!D19,Лист2!$B$13:$B$18,1),1),K19&lt;=INDEX(Лист2!$C$45:$E$50,MATCH(Лист1!D19,Лист2!$B$13:$B$18,1),2)),2,0)+IF(AND(K19&gt;INDEX(Лист2!$C$45:$E$50,MATCH(Лист1!D19,Лист2!$B$13:$B$18,1),2),K19&lt;=INDEX(Лист2!$C$45:$E$50,MATCH(Лист1!D19,Лист2!$B$13:$B$18,1),3)),3,0)+IF(K19&gt;INDEX(Лист2!$C$45:$E$50,MATCH(Лист1!D19,Лист2!$B$13:$B$18,1),3),4,0)))</f>
        <v>4</v>
      </c>
      <c r="M19" s="29">
        <v>4</v>
      </c>
      <c r="N19" s="29" t="e">
        <f ca="1">INDEX(Лист2!$C$52:$E$52,1,(IF(M19&lt;=INDEX(Лист2!$C$53:$E$58,MATCH(Лист1!D19,Лист2!$B$13:$B$18,1),1),1,0)+IF(AND(M19&gt;INDEX(Лист2!$C$53:$E$58,MATCH(Лист1!D19,Лист2!$B$13:$B$18,1),1),M19&lt;=INDEX(Лист2!$C$53:$E$58,MATCH(Лист1!D19,Лист2!$B$13:$B$18,1),2)),2,0)+IF(AND(M19&gt;INDEX(Лист2!$C$53:$E$58,MATCH(Лист1!D19,Лист2!$B$13:$B$18,1),2),M19&lt;=INDEX(Лист2!$C$53:$E$58,MATCH(Лист1!D19,Лист2!$B$13:$B$18,1),3)),3,0)+IF(M19&gt;INDEX(Лист2!$C$53:$E$58,MATCH(Лист1!D19,Лист2!$B$13:$B$18,1),3),4,0)))</f>
        <v>#REF!</v>
      </c>
      <c r="O19" s="29"/>
    </row>
    <row r="20" spans="1:15" x14ac:dyDescent="0.25">
      <c r="A20" s="3">
        <v>7</v>
      </c>
      <c r="B20" s="46" t="s">
        <v>29</v>
      </c>
      <c r="C20" s="47"/>
      <c r="D20" s="29">
        <f ca="1">INDEX(Лист2!I17:L67,MATCH(Лист2!L17,Лист2!L17:L67,0),4)</f>
        <v>6</v>
      </c>
      <c r="E20" s="29">
        <v>9</v>
      </c>
      <c r="F20" s="29">
        <f ca="1">INDEX(Лист2!$C$12:$F$12,1,(IF(E20&lt;=INDEX(Лист2!$C$13:$E$18,MATCH(Лист1!D20,Лист2!$B$13:$B$18,1),1),1,0)+IF(AND(E20&gt;INDEX(Лист2!$C$13:$E$18,MATCH(Лист1!D20,Лист2!$B$13:$B$18,1),1),E20&lt;=INDEX(Лист2!$C$13:$E$18,MATCH(Лист1!D20,Лист2!$B$13:$B$18,1),2)),2,0)+IF(AND(E20&gt;INDEX(Лист2!$C$13:$E$18,MATCH(Лист1!D20,Лист2!$B$13:$B$18,1),2),E20&lt;=INDEX(Лист2!$C$13:$E$18,MATCH(Лист1!D20,Лист2!$B$13:$B$18,1),3)),3,0)+IF(E20&gt;INDEX(Лист2!$C$13:$E$18,MATCH(Лист1!D20,Лист2!$B$13:$B$18,1),3),4,0)))</f>
        <v>0</v>
      </c>
      <c r="G20" s="29"/>
      <c r="H20" s="29">
        <f ca="1">INDEX(Лист2!$C$12:$F$12,1,(IF(G20&lt;=INDEX(Лист2!$C$21:$E$26,MATCH(Лист1!D20,Лист2!$B$13:$B$18,1),1),1,0)+IF(AND(G20&gt;INDEX(Лист2!$C$21:$E$26,MATCH(Лист1!D20,Лист2!$B$13:$B$18,1),1),G20&lt;=INDEX(Лист2!$C$21:$E$26,MATCH(Лист1!D20,Лист2!$B$13:$B$18,1),2)),2,0)+IF(AND(G20&gt;INDEX(Лист2!$C$21:$E$26,MATCH(Лист1!D20,Лист2!$B$13:$B$18,1),2),G20&lt;=INDEX(Лист2!$C$21:$E$26,MATCH(Лист1!D20,Лист2!$B$13:$B$18,1),3)),3,0)+IF(G20&gt;INDEX(Лист2!$C$21:$E$26,MATCH(Лист1!D20,Лист2!$B$13:$B$18,1),3),4,0)))</f>
        <v>5</v>
      </c>
      <c r="I20" s="29">
        <v>14</v>
      </c>
      <c r="J20" s="29">
        <f>IF(I20&gt;=14,5,INDEX(Лист2!$C$28:$E$28,,MATCH(I20,CHOOSE(D20,Лист2!$C$29:$E$29,Лист2!$C$30:$E$30,Лист2!$C$31:$E$31,Лист2!$C$32:$E$32,Лист2!$C$33:$E$33,Лист2!$C$34:$E$34),-1)))</f>
        <v>5</v>
      </c>
      <c r="K20" s="29">
        <v>60</v>
      </c>
      <c r="L20" s="29">
        <f ca="1">INDEX(Лист2!$C$12:$F$12,1,(IF(K20&lt;=INDEX(Лист2!$C$45:$E$50,MATCH(Лист1!D20,Лист2!$B$13:$B$18,1),1),1,0)+IF(AND(K20&gt;INDEX(Лист2!$C$45:$E$50,MATCH(Лист1!D20,Лист2!$B$13:$B$18,1),1),K20&lt;=INDEX(Лист2!$C$45:$E$50,MATCH(Лист1!D20,Лист2!$B$13:$B$18,1),2)),2,0)+IF(AND(K20&gt;INDEX(Лист2!$C$45:$E$50,MATCH(Лист1!D20,Лист2!$B$13:$B$18,1),2),K20&lt;=INDEX(Лист2!$C$45:$E$50,MATCH(Лист1!D20,Лист2!$B$13:$B$18,1),3)),3,0)+IF(K20&gt;INDEX(Лист2!$C$45:$E$50,MATCH(Лист1!D20,Лист2!$B$13:$B$18,1),3),4,0)))</f>
        <v>0</v>
      </c>
      <c r="M20" s="29">
        <v>2</v>
      </c>
      <c r="N20" s="29" t="e">
        <f ca="1">INDEX(Лист2!$C$52:$E$52,1,(IF(M20&lt;=INDEX(Лист2!$C$53:$E$58,MATCH(Лист1!D20,Лист2!$B$13:$B$18,1),1),1,0)+IF(AND(M20&gt;INDEX(Лист2!$C$53:$E$58,MATCH(Лист1!D20,Лист2!$B$13:$B$18,1),1),M20&lt;=INDEX(Лист2!$C$53:$E$58,MATCH(Лист1!D20,Лист2!$B$13:$B$18,1),2)),2,0)+IF(AND(M20&gt;INDEX(Лист2!$C$53:$E$58,MATCH(Лист1!D20,Лист2!$B$13:$B$18,1),2),M20&lt;=INDEX(Лист2!$C$53:$E$58,MATCH(Лист1!D20,Лист2!$B$13:$B$18,1),3)),3,0)+IF(M20&gt;INDEX(Лист2!$C$53:$E$58,MATCH(Лист1!D20,Лист2!$B$13:$B$18,1),3),4,0)))</f>
        <v>#REF!</v>
      </c>
      <c r="O20" s="29"/>
    </row>
    <row r="22" spans="1:15" x14ac:dyDescent="0.25">
      <c r="A22" s="43"/>
      <c r="B22" s="43"/>
      <c r="C22" s="5"/>
    </row>
    <row r="23" spans="1:15" x14ac:dyDescent="0.25">
      <c r="A23" s="44"/>
      <c r="B23" s="44"/>
      <c r="C23" s="6"/>
      <c r="E23" s="33"/>
    </row>
    <row r="24" spans="1:15" x14ac:dyDescent="0.25">
      <c r="A24" s="44"/>
      <c r="B24" s="44"/>
      <c r="C24" s="6"/>
      <c r="E24" s="33"/>
    </row>
    <row r="25" spans="1:15" x14ac:dyDescent="0.25">
      <c r="A25" s="44"/>
      <c r="B25" s="44"/>
      <c r="C25" s="6"/>
      <c r="E25" s="33"/>
      <c r="G25" s="43"/>
      <c r="H25" s="43"/>
      <c r="I25" s="43"/>
      <c r="J25" s="33"/>
    </row>
    <row r="26" spans="1:15" x14ac:dyDescent="0.25">
      <c r="A26" s="44"/>
      <c r="B26" s="44"/>
      <c r="C26" s="6"/>
      <c r="E26" s="33"/>
      <c r="G26" s="43"/>
      <c r="H26" s="43"/>
      <c r="I26" s="43"/>
      <c r="J26" s="35"/>
    </row>
    <row r="28" spans="1:15" x14ac:dyDescent="0.25">
      <c r="A28" s="53"/>
      <c r="B28" s="53"/>
      <c r="C28" s="53"/>
      <c r="D28" s="53"/>
      <c r="E28" s="53"/>
      <c r="F28" s="53"/>
      <c r="N28" s="43"/>
      <c r="O28" s="43"/>
    </row>
  </sheetData>
  <mergeCells count="34">
    <mergeCell ref="E10:N10"/>
    <mergeCell ref="O10:O12"/>
    <mergeCell ref="B14:C14"/>
    <mergeCell ref="B15:C15"/>
    <mergeCell ref="A28:F28"/>
    <mergeCell ref="N28:O28"/>
    <mergeCell ref="A22:B22"/>
    <mergeCell ref="A23:B23"/>
    <mergeCell ref="A24:B24"/>
    <mergeCell ref="A25:B25"/>
    <mergeCell ref="A26:B26"/>
    <mergeCell ref="G25:I25"/>
    <mergeCell ref="G26:I26"/>
    <mergeCell ref="B20:C20"/>
    <mergeCell ref="C7:L7"/>
    <mergeCell ref="B8:M8"/>
    <mergeCell ref="A10:A12"/>
    <mergeCell ref="B10:C12"/>
    <mergeCell ref="D10:D12"/>
    <mergeCell ref="E11:F11"/>
    <mergeCell ref="G11:H11"/>
    <mergeCell ref="I11:J11"/>
    <mergeCell ref="K11:L11"/>
    <mergeCell ref="B16:C16"/>
    <mergeCell ref="A13:O13"/>
    <mergeCell ref="B17:C17"/>
    <mergeCell ref="B18:C18"/>
    <mergeCell ref="B19:C19"/>
    <mergeCell ref="M11:N11"/>
    <mergeCell ref="M1:O1"/>
    <mergeCell ref="L2:O2"/>
    <mergeCell ref="L3:O3"/>
    <mergeCell ref="M5:N5"/>
    <mergeCell ref="N4:O4"/>
  </mergeCells>
  <pageMargins left="0.32291666666666669" right="0.29166666666666669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1"/>
  <sheetViews>
    <sheetView tabSelected="1" workbookViewId="0">
      <selection activeCell="C29" sqref="C29"/>
    </sheetView>
  </sheetViews>
  <sheetFormatPr defaultRowHeight="15" x14ac:dyDescent="0.25"/>
  <cols>
    <col min="2" max="2" width="21.140625" customWidth="1"/>
    <col min="3" max="3" width="12" customWidth="1"/>
    <col min="4" max="4" width="13.42578125" customWidth="1"/>
    <col min="5" max="5" width="15.5703125" customWidth="1"/>
    <col min="9" max="9" width="18.7109375" customWidth="1"/>
    <col min="10" max="10" width="12.28515625" customWidth="1"/>
    <col min="11" max="11" width="10.140625" bestFit="1" customWidth="1"/>
    <col min="13" max="13" width="9.140625" customWidth="1"/>
    <col min="15" max="15" width="9.140625" customWidth="1"/>
    <col min="17" max="17" width="9.140625" customWidth="1"/>
    <col min="19" max="19" width="9.140625" customWidth="1"/>
    <col min="21" max="21" width="9.140625" customWidth="1"/>
    <col min="23" max="23" width="9.140625" customWidth="1"/>
  </cols>
  <sheetData>
    <row r="1" spans="2:24" x14ac:dyDescent="0.25">
      <c r="B1" s="25"/>
      <c r="C1" s="26"/>
      <c r="D1" s="26"/>
      <c r="E1" s="26"/>
    </row>
    <row r="2" spans="2:24" x14ac:dyDescent="0.25">
      <c r="B2" s="54" t="s">
        <v>12</v>
      </c>
      <c r="C2" s="54" t="s">
        <v>13</v>
      </c>
      <c r="D2" s="55"/>
      <c r="E2" s="34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2:24" x14ac:dyDescent="0.25">
      <c r="B3" s="54"/>
      <c r="C3" s="7" t="s">
        <v>14</v>
      </c>
      <c r="D3" s="7" t="s">
        <v>15</v>
      </c>
      <c r="E3" s="34"/>
      <c r="H3" s="2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x14ac:dyDescent="0.25">
      <c r="B4" s="28">
        <v>1</v>
      </c>
      <c r="C4" s="28">
        <v>0</v>
      </c>
      <c r="D4" s="28">
        <v>30</v>
      </c>
      <c r="E4" s="10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2:24" x14ac:dyDescent="0.25">
      <c r="B5" s="28">
        <v>2</v>
      </c>
      <c r="C5" s="28">
        <v>31</v>
      </c>
      <c r="D5" s="28">
        <v>35</v>
      </c>
      <c r="E5" s="10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x14ac:dyDescent="0.25">
      <c r="B6" s="28">
        <v>3</v>
      </c>
      <c r="C6" s="28">
        <v>36</v>
      </c>
      <c r="D6" s="28">
        <v>40</v>
      </c>
      <c r="E6" s="10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x14ac:dyDescent="0.25">
      <c r="B7" s="28">
        <v>4</v>
      </c>
      <c r="C7" s="28">
        <v>41</v>
      </c>
      <c r="D7" s="28">
        <v>45</v>
      </c>
      <c r="E7" s="10"/>
    </row>
    <row r="8" spans="2:24" x14ac:dyDescent="0.25">
      <c r="B8" s="28">
        <v>5</v>
      </c>
      <c r="C8" s="28">
        <v>46</v>
      </c>
      <c r="D8" s="28">
        <v>50</v>
      </c>
      <c r="E8" s="10"/>
    </row>
    <row r="9" spans="2:24" x14ac:dyDescent="0.25">
      <c r="B9" s="28">
        <v>6</v>
      </c>
      <c r="C9" s="28">
        <v>51</v>
      </c>
      <c r="D9" s="28">
        <v>100</v>
      </c>
      <c r="E9" s="10"/>
      <c r="K9" s="21">
        <f ca="1">TODAY()</f>
        <v>41637</v>
      </c>
    </row>
    <row r="11" spans="2:24" x14ac:dyDescent="0.25">
      <c r="B11" s="56" t="s">
        <v>16</v>
      </c>
      <c r="C11" s="56"/>
      <c r="D11" s="56"/>
      <c r="E11" s="56"/>
      <c r="F11" s="10"/>
      <c r="H11" s="18">
        <v>1</v>
      </c>
      <c r="I11" s="27" t="s">
        <v>30</v>
      </c>
      <c r="J11" s="16">
        <v>26738</v>
      </c>
      <c r="K11" s="18">
        <f ca="1">YEAR($K$9)-YEAR(J11)</f>
        <v>40</v>
      </c>
      <c r="L11" s="18">
        <f ca="1">INDEX($B$4:$B$9,SUMPRODUCT((K11&gt;=$C$4:$C$9)*(K11&lt;=$D$4:$D$9)*ROW($1:$6)))</f>
        <v>3</v>
      </c>
      <c r="M11" s="17"/>
      <c r="N11" s="17"/>
    </row>
    <row r="12" spans="2:24" x14ac:dyDescent="0.25">
      <c r="B12" s="9" t="s">
        <v>17</v>
      </c>
      <c r="C12" s="9">
        <v>5</v>
      </c>
      <c r="D12" s="9">
        <v>4</v>
      </c>
      <c r="E12" s="9">
        <v>3</v>
      </c>
      <c r="F12" s="11"/>
      <c r="H12" s="18">
        <v>2</v>
      </c>
      <c r="I12" s="27" t="s">
        <v>24</v>
      </c>
      <c r="J12" s="16">
        <v>26390</v>
      </c>
      <c r="K12" s="18">
        <f t="shared" ref="K12:K17" ca="1" si="0">YEAR($K$9)-YEAR(J12)</f>
        <v>41</v>
      </c>
      <c r="L12" s="18">
        <f t="shared" ref="L12:L17" ca="1" si="1">INDEX($B$4:$B$9,SUMPRODUCT((K12&gt;=$C$4:$C$9)*(K12&lt;=$D$4:$D$9)*ROW($1:$6)))</f>
        <v>4</v>
      </c>
      <c r="M12" s="17"/>
      <c r="N12" s="17"/>
    </row>
    <row r="13" spans="2:24" x14ac:dyDescent="0.25">
      <c r="B13" s="9">
        <v>1</v>
      </c>
      <c r="C13" s="9">
        <v>3.2</v>
      </c>
      <c r="D13" s="9">
        <v>3.35</v>
      </c>
      <c r="E13" s="9">
        <v>3.5</v>
      </c>
      <c r="F13" s="11"/>
      <c r="H13" s="19">
        <v>3</v>
      </c>
      <c r="I13" s="27" t="s">
        <v>25</v>
      </c>
      <c r="J13" s="16">
        <v>28312</v>
      </c>
      <c r="K13" s="18">
        <f t="shared" ca="1" si="0"/>
        <v>36</v>
      </c>
      <c r="L13" s="18">
        <f t="shared" ca="1" si="1"/>
        <v>3</v>
      </c>
      <c r="M13" s="17"/>
      <c r="N13" s="17"/>
    </row>
    <row r="14" spans="2:24" x14ac:dyDescent="0.25">
      <c r="B14" s="9">
        <v>2</v>
      </c>
      <c r="C14" s="9">
        <v>3.3</v>
      </c>
      <c r="D14" s="9">
        <v>3.45</v>
      </c>
      <c r="E14" s="9">
        <v>4.0999999999999996</v>
      </c>
      <c r="F14" s="11"/>
      <c r="H14" s="18">
        <f ca="1">INDEX(Лист2!$C$12:$F$12,1,(IF(G14&lt;=INDEX(Лист2!$C$21:$E$26,MATCH(Лист1!D14,Лист2!$B$13:$B$18,1),1),1,0)+IF(AND(G14&gt;INDEX(Лист2!$C$13:$E$18,MATCH(Лист1!D14,Лист2!$B$13:$B$18,1),1),G14&lt;=INDEX(Лист2!$C$13:$E$18,MATCH(Лист1!D14,Лист2!$B$13:$B$18,1),2)),2,0)+IF(AND(G14&gt;INDEX(Лист2!$C$13:$E$18,MATCH(Лист1!D14,Лист2!$B$13:$B$18,1),2),G14&lt;=INDEX(Лист2!$C$13:$E$18,MATCH(Лист1!D14,Лист2!$B$13:$B$18,1),3)),3,0)+IF(G14&gt;INDEX(Лист2!$C$13:$E$18,MATCH(Лист1!D14,Лист2!$B$13:$B$18,1),3),4,0)))</f>
        <v>5</v>
      </c>
      <c r="I14" s="27" t="s">
        <v>26</v>
      </c>
      <c r="J14" s="16">
        <v>28440</v>
      </c>
      <c r="K14" s="18">
        <f t="shared" ca="1" si="0"/>
        <v>36</v>
      </c>
      <c r="L14" s="18">
        <f t="shared" ca="1" si="1"/>
        <v>3</v>
      </c>
      <c r="M14" s="17"/>
      <c r="N14" s="17"/>
    </row>
    <row r="15" spans="2:24" x14ac:dyDescent="0.25">
      <c r="B15" s="9">
        <v>3</v>
      </c>
      <c r="C15" s="9">
        <v>3.4</v>
      </c>
      <c r="D15" s="9">
        <v>3.5</v>
      </c>
      <c r="E15" s="9">
        <v>4.3</v>
      </c>
      <c r="F15" s="11"/>
      <c r="H15" s="18">
        <v>5</v>
      </c>
      <c r="I15" s="27" t="s">
        <v>27</v>
      </c>
      <c r="J15" s="16">
        <v>33220</v>
      </c>
      <c r="K15" s="18">
        <f t="shared" ca="1" si="0"/>
        <v>23</v>
      </c>
      <c r="L15" s="18">
        <f t="shared" ca="1" si="1"/>
        <v>1</v>
      </c>
      <c r="M15" s="17"/>
      <c r="N15" s="17"/>
    </row>
    <row r="16" spans="2:24" x14ac:dyDescent="0.25">
      <c r="B16" s="9">
        <v>4</v>
      </c>
      <c r="C16" s="9">
        <v>3.5</v>
      </c>
      <c r="D16" s="9">
        <v>4</v>
      </c>
      <c r="E16" s="9">
        <v>4.4000000000000004</v>
      </c>
      <c r="F16" s="11"/>
      <c r="H16" s="18">
        <v>6</v>
      </c>
      <c r="I16" s="27" t="s">
        <v>28</v>
      </c>
      <c r="J16" s="20">
        <v>25749</v>
      </c>
      <c r="K16" s="18">
        <f t="shared" ca="1" si="0"/>
        <v>43</v>
      </c>
      <c r="L16" s="18">
        <f t="shared" ca="1" si="1"/>
        <v>4</v>
      </c>
      <c r="M16" s="17"/>
      <c r="N16" s="17"/>
    </row>
    <row r="17" spans="2:14" x14ac:dyDescent="0.25">
      <c r="B17" s="9">
        <v>5</v>
      </c>
      <c r="C17" s="9">
        <v>4</v>
      </c>
      <c r="D17" s="9">
        <v>5</v>
      </c>
      <c r="E17" s="9">
        <v>5.4</v>
      </c>
      <c r="F17" s="11"/>
      <c r="H17" s="19">
        <v>7</v>
      </c>
      <c r="I17" s="27" t="s">
        <v>29</v>
      </c>
      <c r="J17" s="20">
        <v>21798</v>
      </c>
      <c r="K17" s="18">
        <f t="shared" ca="1" si="0"/>
        <v>54</v>
      </c>
      <c r="L17" s="18">
        <f t="shared" ca="1" si="1"/>
        <v>6</v>
      </c>
      <c r="M17" s="17"/>
      <c r="N17" s="17"/>
    </row>
    <row r="18" spans="2:14" x14ac:dyDescent="0.25">
      <c r="B18" s="9">
        <v>6</v>
      </c>
      <c r="C18" s="9">
        <v>5</v>
      </c>
      <c r="D18" s="9">
        <v>5.3</v>
      </c>
      <c r="E18" s="9">
        <v>5.5</v>
      </c>
      <c r="F18" s="11"/>
      <c r="H18" s="36"/>
      <c r="I18" s="37"/>
      <c r="J18" s="38"/>
      <c r="K18" s="36"/>
      <c r="L18" s="36"/>
      <c r="M18" s="17"/>
      <c r="N18" s="17"/>
    </row>
    <row r="19" spans="2:14" x14ac:dyDescent="0.25">
      <c r="B19" s="56" t="s">
        <v>18</v>
      </c>
      <c r="C19" s="56"/>
      <c r="D19" s="56"/>
      <c r="E19" s="56"/>
      <c r="F19" s="12"/>
      <c r="H19" s="36"/>
      <c r="I19" s="37"/>
      <c r="J19" s="39"/>
      <c r="K19" s="36"/>
      <c r="L19" s="36"/>
      <c r="M19" s="17"/>
      <c r="N19" s="17"/>
    </row>
    <row r="20" spans="2:14" x14ac:dyDescent="0.25">
      <c r="B20" s="9" t="s">
        <v>17</v>
      </c>
      <c r="C20" s="14">
        <v>5</v>
      </c>
      <c r="D20" s="14">
        <v>4</v>
      </c>
      <c r="E20" s="14">
        <v>3</v>
      </c>
      <c r="F20" s="11"/>
      <c r="H20" s="36"/>
      <c r="I20" s="37"/>
      <c r="J20" s="39"/>
      <c r="K20" s="36"/>
      <c r="L20" s="36"/>
      <c r="M20" s="17"/>
      <c r="N20" s="17"/>
    </row>
    <row r="21" spans="2:14" x14ac:dyDescent="0.25">
      <c r="B21" s="9">
        <v>1</v>
      </c>
      <c r="C21" s="9">
        <v>25</v>
      </c>
      <c r="D21" s="9">
        <v>26</v>
      </c>
      <c r="E21" s="9">
        <v>27</v>
      </c>
      <c r="F21" s="11"/>
      <c r="H21" s="40"/>
      <c r="I21" s="37"/>
      <c r="J21" s="39"/>
      <c r="K21" s="36"/>
      <c r="L21" s="36"/>
      <c r="M21" s="17"/>
      <c r="N21" s="17"/>
    </row>
    <row r="22" spans="2:14" x14ac:dyDescent="0.25">
      <c r="B22" s="9">
        <v>2</v>
      </c>
      <c r="C22" s="9">
        <v>26</v>
      </c>
      <c r="D22" s="9">
        <v>27</v>
      </c>
      <c r="E22" s="9">
        <v>28</v>
      </c>
      <c r="F22" s="11"/>
      <c r="H22" s="36"/>
      <c r="I22" s="37"/>
      <c r="J22" s="39"/>
      <c r="K22" s="36"/>
      <c r="L22" s="36"/>
      <c r="M22" s="17"/>
      <c r="N22" s="17"/>
    </row>
    <row r="23" spans="2:14" x14ac:dyDescent="0.25">
      <c r="B23" s="9">
        <v>3</v>
      </c>
      <c r="C23" s="9">
        <v>29</v>
      </c>
      <c r="D23" s="9">
        <v>30</v>
      </c>
      <c r="E23" s="9">
        <v>31</v>
      </c>
      <c r="F23" s="11"/>
      <c r="H23" s="36"/>
      <c r="I23" s="37"/>
      <c r="J23" s="39"/>
      <c r="K23" s="36"/>
      <c r="L23" s="36"/>
      <c r="M23" s="17"/>
      <c r="N23" s="17"/>
    </row>
    <row r="24" spans="2:14" x14ac:dyDescent="0.25">
      <c r="B24" s="9">
        <v>4</v>
      </c>
      <c r="C24" s="9">
        <v>32</v>
      </c>
      <c r="D24" s="9">
        <v>33</v>
      </c>
      <c r="E24" s="9">
        <v>34</v>
      </c>
      <c r="F24" s="11"/>
      <c r="H24" s="36"/>
      <c r="I24" s="37"/>
      <c r="J24" s="38"/>
      <c r="K24" s="36"/>
      <c r="L24" s="36"/>
      <c r="M24" s="17"/>
      <c r="N24" s="17"/>
    </row>
    <row r="25" spans="2:14" x14ac:dyDescent="0.25">
      <c r="B25" s="9">
        <v>5</v>
      </c>
      <c r="C25" s="9">
        <v>34</v>
      </c>
      <c r="D25" s="9">
        <v>35</v>
      </c>
      <c r="E25" s="9">
        <v>36</v>
      </c>
      <c r="F25" s="11"/>
      <c r="H25" s="40"/>
      <c r="I25" s="37"/>
      <c r="J25" s="38"/>
      <c r="K25" s="36"/>
      <c r="L25" s="36"/>
      <c r="M25" s="17"/>
      <c r="N25" s="17"/>
    </row>
    <row r="26" spans="2:14" x14ac:dyDescent="0.25">
      <c r="B26" s="9">
        <v>6</v>
      </c>
      <c r="C26" s="9">
        <v>37</v>
      </c>
      <c r="D26" s="9">
        <v>38</v>
      </c>
      <c r="E26" s="9">
        <v>39</v>
      </c>
      <c r="F26" s="11"/>
      <c r="H26" s="36"/>
      <c r="I26" s="37"/>
      <c r="J26" s="38"/>
      <c r="K26" s="36"/>
      <c r="L26" s="36"/>
      <c r="M26" s="17"/>
      <c r="N26" s="17"/>
    </row>
    <row r="27" spans="2:14" x14ac:dyDescent="0.25">
      <c r="B27" s="56" t="s">
        <v>19</v>
      </c>
      <c r="C27" s="56"/>
      <c r="D27" s="56"/>
      <c r="E27" s="56"/>
      <c r="H27" s="36"/>
      <c r="I27" s="37"/>
      <c r="J27" s="39"/>
      <c r="K27" s="36"/>
      <c r="L27" s="36"/>
      <c r="M27" s="17"/>
      <c r="N27" s="17"/>
    </row>
    <row r="28" spans="2:14" x14ac:dyDescent="0.25">
      <c r="B28" s="9" t="s">
        <v>17</v>
      </c>
      <c r="C28" s="14">
        <v>5</v>
      </c>
      <c r="D28" s="14">
        <v>4</v>
      </c>
      <c r="E28" s="14">
        <v>3</v>
      </c>
      <c r="H28" s="36"/>
      <c r="I28" s="37"/>
      <c r="J28" s="39"/>
      <c r="K28" s="36"/>
      <c r="L28" s="36"/>
      <c r="M28" s="17"/>
      <c r="N28" s="17"/>
    </row>
    <row r="29" spans="2:14" x14ac:dyDescent="0.25">
      <c r="B29" s="13">
        <v>1</v>
      </c>
      <c r="C29" s="8">
        <v>14</v>
      </c>
      <c r="D29" s="8">
        <v>12</v>
      </c>
      <c r="E29" s="8">
        <v>10</v>
      </c>
      <c r="H29" s="40"/>
      <c r="I29" s="37"/>
      <c r="J29" s="39"/>
      <c r="K29" s="36"/>
      <c r="L29" s="36"/>
      <c r="M29" s="17"/>
      <c r="N29" s="17"/>
    </row>
    <row r="30" spans="2:14" x14ac:dyDescent="0.25">
      <c r="B30" s="13">
        <v>2</v>
      </c>
      <c r="C30" s="8">
        <v>13</v>
      </c>
      <c r="D30" s="8">
        <v>11</v>
      </c>
      <c r="E30" s="8">
        <v>9</v>
      </c>
      <c r="H30" s="36"/>
      <c r="I30" s="37"/>
      <c r="J30" s="39"/>
      <c r="K30" s="36"/>
      <c r="L30" s="36"/>
      <c r="M30" s="17"/>
      <c r="N30" s="17"/>
    </row>
    <row r="31" spans="2:14" x14ac:dyDescent="0.25">
      <c r="B31" s="13">
        <v>3</v>
      </c>
      <c r="C31" s="8">
        <v>10</v>
      </c>
      <c r="D31" s="8">
        <v>8</v>
      </c>
      <c r="E31" s="8">
        <v>6</v>
      </c>
      <c r="H31" s="36"/>
      <c r="I31" s="37"/>
      <c r="J31" s="39"/>
      <c r="K31" s="36"/>
      <c r="L31" s="36"/>
      <c r="M31" s="17"/>
      <c r="N31" s="17"/>
    </row>
    <row r="32" spans="2:14" x14ac:dyDescent="0.25">
      <c r="B32" s="13">
        <v>4</v>
      </c>
      <c r="C32" s="8">
        <v>8</v>
      </c>
      <c r="D32" s="8">
        <v>6</v>
      </c>
      <c r="E32" s="8">
        <v>4</v>
      </c>
      <c r="H32" s="36"/>
      <c r="I32" s="37"/>
      <c r="J32" s="38"/>
      <c r="K32" s="36"/>
      <c r="L32" s="36"/>
      <c r="M32" s="17"/>
      <c r="N32" s="17"/>
    </row>
    <row r="33" spans="2:14" x14ac:dyDescent="0.25">
      <c r="B33" s="13">
        <v>5</v>
      </c>
      <c r="C33" s="8">
        <v>7</v>
      </c>
      <c r="D33" s="8">
        <v>5</v>
      </c>
      <c r="E33" s="8">
        <v>3</v>
      </c>
      <c r="H33" s="40"/>
      <c r="I33" s="37"/>
      <c r="J33" s="38"/>
      <c r="K33" s="36"/>
      <c r="L33" s="36"/>
      <c r="M33" s="17"/>
      <c r="N33" s="17"/>
    </row>
    <row r="34" spans="2:14" x14ac:dyDescent="0.25">
      <c r="B34" s="13">
        <v>6</v>
      </c>
      <c r="C34" s="8">
        <v>5</v>
      </c>
      <c r="D34" s="8">
        <v>3</v>
      </c>
      <c r="E34" s="8">
        <v>2</v>
      </c>
      <c r="H34" s="36"/>
      <c r="I34" s="37"/>
      <c r="J34" s="38"/>
      <c r="K34" s="36"/>
      <c r="L34" s="36"/>
      <c r="M34" s="17"/>
      <c r="N34" s="17"/>
    </row>
    <row r="35" spans="2:14" x14ac:dyDescent="0.25">
      <c r="B35" s="56" t="s">
        <v>20</v>
      </c>
      <c r="C35" s="56"/>
      <c r="D35" s="56"/>
      <c r="E35" s="56"/>
      <c r="H35" s="36"/>
      <c r="I35" s="37"/>
      <c r="J35" s="39"/>
      <c r="K35" s="36"/>
      <c r="L35" s="36"/>
      <c r="M35" s="17"/>
      <c r="N35" s="17"/>
    </row>
    <row r="36" spans="2:14" x14ac:dyDescent="0.25">
      <c r="B36" s="9" t="s">
        <v>17</v>
      </c>
      <c r="C36" s="14">
        <v>5</v>
      </c>
      <c r="D36" s="14">
        <v>4</v>
      </c>
      <c r="E36" s="14">
        <v>3</v>
      </c>
      <c r="H36" s="36"/>
      <c r="I36" s="37"/>
      <c r="J36" s="39"/>
      <c r="K36" s="36"/>
      <c r="L36" s="36"/>
      <c r="M36" s="17"/>
      <c r="N36" s="17"/>
    </row>
    <row r="37" spans="2:14" x14ac:dyDescent="0.25">
      <c r="B37" s="13">
        <v>1</v>
      </c>
      <c r="C37" s="8">
        <v>26</v>
      </c>
      <c r="D37" s="8">
        <v>28</v>
      </c>
      <c r="E37" s="8">
        <v>34</v>
      </c>
      <c r="H37" s="40"/>
      <c r="I37" s="37"/>
      <c r="J37" s="39"/>
      <c r="K37" s="36"/>
      <c r="L37" s="36"/>
      <c r="M37" s="17"/>
      <c r="N37" s="17"/>
    </row>
    <row r="38" spans="2:14" x14ac:dyDescent="0.25">
      <c r="B38" s="13">
        <v>2</v>
      </c>
      <c r="C38" s="8">
        <v>28</v>
      </c>
      <c r="D38" s="8">
        <v>31</v>
      </c>
      <c r="E38" s="8">
        <v>36</v>
      </c>
      <c r="H38" s="36"/>
      <c r="I38" s="37"/>
      <c r="J38" s="39"/>
      <c r="K38" s="36"/>
      <c r="L38" s="36"/>
      <c r="M38" s="17"/>
      <c r="N38" s="17"/>
    </row>
    <row r="39" spans="2:14" x14ac:dyDescent="0.25">
      <c r="B39" s="13">
        <v>3</v>
      </c>
      <c r="C39" s="8">
        <v>32</v>
      </c>
      <c r="D39" s="8">
        <v>35</v>
      </c>
      <c r="E39" s="8">
        <v>38</v>
      </c>
      <c r="H39" s="36"/>
      <c r="I39" s="37"/>
      <c r="J39" s="39"/>
      <c r="K39" s="36"/>
      <c r="L39" s="36"/>
      <c r="M39" s="17"/>
      <c r="N39" s="17"/>
    </row>
    <row r="40" spans="2:14" x14ac:dyDescent="0.25">
      <c r="B40" s="13">
        <v>4</v>
      </c>
      <c r="C40" s="8">
        <v>36</v>
      </c>
      <c r="D40" s="8">
        <v>39</v>
      </c>
      <c r="E40" s="8">
        <v>41</v>
      </c>
      <c r="H40" s="36"/>
      <c r="I40" s="37"/>
      <c r="J40" s="38"/>
      <c r="K40" s="36"/>
      <c r="L40" s="36"/>
      <c r="M40" s="17"/>
      <c r="N40" s="17"/>
    </row>
    <row r="41" spans="2:14" x14ac:dyDescent="0.25">
      <c r="B41" s="13">
        <v>5</v>
      </c>
      <c r="C41" s="8">
        <v>39</v>
      </c>
      <c r="D41" s="8">
        <v>41</v>
      </c>
      <c r="E41" s="8">
        <v>44</v>
      </c>
      <c r="H41" s="40"/>
      <c r="I41" s="37"/>
      <c r="J41" s="38"/>
      <c r="K41" s="36"/>
      <c r="L41" s="36"/>
      <c r="M41" s="17"/>
      <c r="N41" s="17"/>
    </row>
    <row r="42" spans="2:14" x14ac:dyDescent="0.25">
      <c r="B42" s="13">
        <v>6</v>
      </c>
      <c r="C42" s="8">
        <v>47</v>
      </c>
      <c r="D42" s="8">
        <v>52</v>
      </c>
      <c r="E42" s="8">
        <v>56</v>
      </c>
      <c r="H42" s="36"/>
      <c r="I42" s="37"/>
      <c r="J42" s="38"/>
      <c r="K42" s="36"/>
      <c r="L42" s="36"/>
      <c r="M42" s="17"/>
      <c r="N42" s="17"/>
    </row>
    <row r="43" spans="2:14" x14ac:dyDescent="0.25">
      <c r="B43" s="56" t="s">
        <v>21</v>
      </c>
      <c r="C43" s="56"/>
      <c r="D43" s="56"/>
      <c r="E43" s="56"/>
      <c r="H43" s="36"/>
      <c r="I43" s="37"/>
      <c r="J43" s="38"/>
      <c r="K43" s="36"/>
      <c r="L43" s="36"/>
      <c r="M43" s="17"/>
      <c r="N43" s="17"/>
    </row>
    <row r="44" spans="2:14" x14ac:dyDescent="0.25">
      <c r="B44" s="14" t="s">
        <v>17</v>
      </c>
      <c r="C44" s="14">
        <v>5</v>
      </c>
      <c r="D44" s="14">
        <v>4</v>
      </c>
      <c r="E44" s="14">
        <v>3</v>
      </c>
      <c r="H44" s="36"/>
      <c r="I44" s="37"/>
      <c r="J44" s="38"/>
      <c r="K44" s="36"/>
      <c r="L44" s="36"/>
      <c r="M44" s="17"/>
      <c r="N44" s="17"/>
    </row>
    <row r="45" spans="2:14" x14ac:dyDescent="0.25">
      <c r="B45" s="13">
        <v>1</v>
      </c>
      <c r="C45" s="8">
        <v>26</v>
      </c>
      <c r="D45" s="8">
        <v>28</v>
      </c>
      <c r="E45" s="8">
        <v>33</v>
      </c>
      <c r="H45" s="40"/>
      <c r="I45" s="37"/>
      <c r="J45" s="38"/>
      <c r="K45" s="36"/>
      <c r="L45" s="36"/>
      <c r="M45" s="17"/>
      <c r="N45" s="17"/>
    </row>
    <row r="46" spans="2:14" x14ac:dyDescent="0.25">
      <c r="B46" s="13">
        <v>2</v>
      </c>
      <c r="C46" s="8">
        <v>28</v>
      </c>
      <c r="D46" s="8">
        <v>31</v>
      </c>
      <c r="E46" s="8">
        <v>36</v>
      </c>
      <c r="H46" s="36"/>
      <c r="I46" s="37"/>
      <c r="J46" s="41"/>
      <c r="K46" s="36"/>
      <c r="L46" s="36"/>
      <c r="M46" s="17"/>
      <c r="N46" s="17"/>
    </row>
    <row r="47" spans="2:14" x14ac:dyDescent="0.25">
      <c r="B47" s="13">
        <v>3</v>
      </c>
      <c r="C47" s="8">
        <v>32</v>
      </c>
      <c r="D47" s="8">
        <v>35</v>
      </c>
      <c r="E47" s="8">
        <v>38</v>
      </c>
      <c r="H47" s="36"/>
      <c r="I47" s="37"/>
      <c r="J47" s="38"/>
      <c r="K47" s="36"/>
      <c r="L47" s="36"/>
      <c r="M47" s="17"/>
      <c r="N47" s="17"/>
    </row>
    <row r="48" spans="2:14" x14ac:dyDescent="0.25">
      <c r="B48" s="13">
        <v>4</v>
      </c>
      <c r="C48" s="8">
        <v>36</v>
      </c>
      <c r="D48" s="8">
        <v>39</v>
      </c>
      <c r="E48" s="8">
        <v>41</v>
      </c>
      <c r="H48" s="36"/>
      <c r="I48" s="37"/>
      <c r="J48" s="41"/>
      <c r="K48" s="36"/>
      <c r="L48" s="36"/>
      <c r="M48" s="17"/>
      <c r="N48" s="17"/>
    </row>
    <row r="49" spans="2:14" x14ac:dyDescent="0.25">
      <c r="B49" s="13">
        <v>5</v>
      </c>
      <c r="C49" s="8">
        <v>39</v>
      </c>
      <c r="D49" s="8">
        <v>41</v>
      </c>
      <c r="E49" s="8">
        <v>44</v>
      </c>
      <c r="H49" s="40"/>
      <c r="I49" s="37"/>
      <c r="J49" s="41"/>
      <c r="K49" s="36"/>
      <c r="L49" s="36"/>
      <c r="M49" s="17"/>
      <c r="N49" s="17"/>
    </row>
    <row r="50" spans="2:14" x14ac:dyDescent="0.25">
      <c r="B50" s="13">
        <v>6</v>
      </c>
      <c r="C50" s="8">
        <v>47</v>
      </c>
      <c r="D50" s="8">
        <v>52</v>
      </c>
      <c r="E50" s="8">
        <v>56</v>
      </c>
      <c r="H50" s="36"/>
      <c r="I50" s="37"/>
      <c r="J50" s="38"/>
      <c r="K50" s="36"/>
      <c r="L50" s="36"/>
      <c r="M50" s="17"/>
      <c r="N50" s="17"/>
    </row>
    <row r="51" spans="2:14" x14ac:dyDescent="0.25">
      <c r="B51" s="56" t="s">
        <v>22</v>
      </c>
      <c r="C51" s="56"/>
      <c r="D51" s="56"/>
      <c r="E51" s="56"/>
      <c r="H51" s="36"/>
      <c r="I51" s="37"/>
      <c r="J51" s="38"/>
      <c r="K51" s="36"/>
      <c r="L51" s="36"/>
      <c r="M51" s="17"/>
      <c r="N51" s="17"/>
    </row>
    <row r="52" spans="2:14" x14ac:dyDescent="0.25">
      <c r="B52" s="9" t="s">
        <v>17</v>
      </c>
      <c r="C52" s="14">
        <v>5</v>
      </c>
      <c r="D52" s="14">
        <v>4</v>
      </c>
      <c r="E52" s="14">
        <v>3</v>
      </c>
      <c r="H52" s="36"/>
      <c r="I52" s="37"/>
      <c r="J52" s="38"/>
      <c r="K52" s="36"/>
      <c r="L52" s="36"/>
      <c r="M52" s="17"/>
      <c r="N52" s="17"/>
    </row>
    <row r="53" spans="2:14" x14ac:dyDescent="0.25">
      <c r="B53" s="13">
        <v>1</v>
      </c>
      <c r="C53" s="8">
        <v>5</v>
      </c>
      <c r="D53" s="8">
        <v>4</v>
      </c>
      <c r="E53" s="8">
        <v>3</v>
      </c>
      <c r="H53" s="40"/>
      <c r="I53" s="37"/>
      <c r="J53" s="38"/>
      <c r="K53" s="36"/>
      <c r="L53" s="36"/>
      <c r="M53" s="17"/>
      <c r="N53" s="17"/>
    </row>
    <row r="54" spans="2:14" x14ac:dyDescent="0.25">
      <c r="B54" s="13">
        <v>2</v>
      </c>
      <c r="C54" s="8">
        <v>4</v>
      </c>
      <c r="D54" s="8">
        <v>3</v>
      </c>
      <c r="E54" s="8">
        <v>2</v>
      </c>
      <c r="H54" s="36"/>
      <c r="I54" s="37"/>
      <c r="J54" s="38"/>
      <c r="K54" s="36"/>
      <c r="L54" s="36"/>
      <c r="M54" s="17"/>
      <c r="N54" s="17"/>
    </row>
    <row r="55" spans="2:14" x14ac:dyDescent="0.25">
      <c r="B55" s="13">
        <v>3</v>
      </c>
      <c r="C55" s="8">
        <v>3</v>
      </c>
      <c r="D55" s="8">
        <v>2</v>
      </c>
      <c r="E55" s="8">
        <v>1</v>
      </c>
      <c r="H55" s="36"/>
      <c r="I55" s="37"/>
      <c r="J55" s="38"/>
      <c r="K55" s="36"/>
      <c r="L55" s="36"/>
      <c r="M55" s="17"/>
      <c r="N55" s="17"/>
    </row>
    <row r="56" spans="2:14" x14ac:dyDescent="0.25">
      <c r="B56" s="13">
        <v>4</v>
      </c>
      <c r="C56" s="8">
        <v>3</v>
      </c>
      <c r="D56" s="8">
        <v>2</v>
      </c>
      <c r="E56" s="8">
        <v>1</v>
      </c>
      <c r="H56" s="36"/>
      <c r="I56" s="42"/>
      <c r="J56" s="39"/>
      <c r="K56" s="36"/>
      <c r="L56" s="36"/>
      <c r="M56" s="17"/>
      <c r="N56" s="17"/>
    </row>
    <row r="57" spans="2:14" x14ac:dyDescent="0.25">
      <c r="B57" s="13">
        <v>5</v>
      </c>
      <c r="C57" s="8">
        <v>3</v>
      </c>
      <c r="D57" s="8">
        <v>2</v>
      </c>
      <c r="E57" s="8">
        <v>1</v>
      </c>
      <c r="H57" s="40"/>
      <c r="I57" s="42"/>
      <c r="J57" s="41"/>
      <c r="K57" s="36"/>
      <c r="L57" s="36"/>
      <c r="M57" s="17"/>
      <c r="N57" s="17"/>
    </row>
    <row r="58" spans="2:14" x14ac:dyDescent="0.25">
      <c r="B58" s="13">
        <v>6</v>
      </c>
      <c r="C58" s="8">
        <v>3</v>
      </c>
      <c r="D58" s="8">
        <v>2</v>
      </c>
      <c r="E58" s="8">
        <v>1</v>
      </c>
      <c r="H58" s="36"/>
      <c r="I58" s="42"/>
      <c r="J58" s="41"/>
      <c r="K58" s="36"/>
      <c r="L58" s="36"/>
      <c r="M58" s="17"/>
      <c r="N58" s="17"/>
    </row>
    <row r="59" spans="2:14" x14ac:dyDescent="0.25">
      <c r="C59" s="15"/>
      <c r="H59" s="36"/>
      <c r="I59" s="42"/>
      <c r="J59" s="41"/>
      <c r="K59" s="36"/>
      <c r="L59" s="36"/>
      <c r="M59" s="17"/>
      <c r="N59" s="17"/>
    </row>
    <row r="60" spans="2:14" x14ac:dyDescent="0.25">
      <c r="H60" s="36"/>
      <c r="I60" s="42"/>
      <c r="J60" s="41"/>
      <c r="K60" s="36"/>
      <c r="L60" s="36"/>
      <c r="M60" s="17"/>
      <c r="N60" s="17"/>
    </row>
    <row r="61" spans="2:14" x14ac:dyDescent="0.25">
      <c r="H61" s="40"/>
      <c r="I61" s="42"/>
      <c r="J61" s="36"/>
      <c r="K61" s="36"/>
      <c r="L61" s="36"/>
      <c r="M61" s="17"/>
      <c r="N61" s="17"/>
    </row>
  </sheetData>
  <mergeCells count="8">
    <mergeCell ref="B2:B3"/>
    <mergeCell ref="C2:D2"/>
    <mergeCell ref="B35:E35"/>
    <mergeCell ref="B43:E43"/>
    <mergeCell ref="B51:E51"/>
    <mergeCell ref="B11:E11"/>
    <mergeCell ref="B19:E19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2013-12-29T16:48:57Z</dcterms:modified>
</cp:coreProperties>
</file>