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11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Q7" i="1" l="1"/>
  <c r="AQ8" i="1"/>
  <c r="AQ9" i="1"/>
  <c r="AQ10" i="1"/>
  <c r="AQ11" i="1"/>
  <c r="AQ12" i="1"/>
  <c r="AQ6" i="1"/>
  <c r="AU7" i="1" l="1"/>
  <c r="AU6" i="1"/>
  <c r="AS6" i="1"/>
  <c r="AU12" i="1"/>
  <c r="AU11" i="1"/>
  <c r="AU10" i="1"/>
  <c r="AU9" i="1"/>
  <c r="AU8" i="1"/>
  <c r="AS12" i="1"/>
  <c r="AS11" i="1"/>
  <c r="AS10" i="1"/>
  <c r="AS9" i="1"/>
  <c r="AS8" i="1"/>
  <c r="AS7" i="1"/>
  <c r="AO12" i="1" l="1"/>
  <c r="AM12" i="1"/>
  <c r="AK12" i="1"/>
  <c r="AI12" i="1"/>
  <c r="AO11" i="1"/>
  <c r="AM11" i="1"/>
  <c r="AK11" i="1"/>
  <c r="AI11" i="1"/>
  <c r="AO10" i="1"/>
  <c r="AM10" i="1"/>
  <c r="AK10" i="1"/>
  <c r="AI10" i="1"/>
  <c r="AO9" i="1"/>
  <c r="AM9" i="1"/>
  <c r="AK9" i="1"/>
  <c r="AI9" i="1"/>
  <c r="AO8" i="1"/>
  <c r="AM8" i="1"/>
  <c r="AK8" i="1"/>
  <c r="AI8" i="1"/>
  <c r="AO7" i="1"/>
  <c r="AM7" i="1"/>
  <c r="AK7" i="1"/>
  <c r="AI7" i="1"/>
  <c r="AO6" i="1"/>
  <c r="AM6" i="1"/>
  <c r="AK6" i="1"/>
  <c r="AI6" i="1"/>
</calcChain>
</file>

<file path=xl/sharedStrings.xml><?xml version="1.0" encoding="utf-8"?>
<sst xmlns="http://schemas.openxmlformats.org/spreadsheetml/2006/main" count="139" uniqueCount="36">
  <si>
    <r>
      <t xml:space="preserve">Банк </t>
    </r>
    <r>
      <rPr>
        <b/>
        <sz val="11"/>
        <color indexed="53"/>
        <rFont val="Arial"/>
        <family val="2"/>
        <charset val="204"/>
      </rPr>
      <t>"Надежда"</t>
    </r>
  </si>
  <si>
    <t>Всего рабочих часов</t>
  </si>
  <si>
    <t>Табель учета использования рабочего времени</t>
  </si>
  <si>
    <t>Фамилия И.О.</t>
  </si>
  <si>
    <t>Табельный номер</t>
  </si>
  <si>
    <t>Должность</t>
  </si>
  <si>
    <t>Числа месяца</t>
  </si>
  <si>
    <t>Рабочие дни</t>
  </si>
  <si>
    <t>Больничные дни</t>
  </si>
  <si>
    <t>Отпуск</t>
  </si>
  <si>
    <t>Командировка</t>
  </si>
  <si>
    <t>Выходные дни+
прогулы</t>
  </si>
  <si>
    <t>Рабочие часы</t>
  </si>
  <si>
    <t>Коэффициент</t>
  </si>
  <si>
    <t>Счастливцев С.С.</t>
  </si>
  <si>
    <t>начальник</t>
  </si>
  <si>
    <t>от</t>
  </si>
  <si>
    <t>в</t>
  </si>
  <si>
    <t>к</t>
  </si>
  <si>
    <t>Красавец К.К.</t>
  </si>
  <si>
    <t>зам.начальника</t>
  </si>
  <si>
    <t>п</t>
  </si>
  <si>
    <t>б/л</t>
  </si>
  <si>
    <t>Ангелочкина А.А.</t>
  </si>
  <si>
    <t>фин.директор</t>
  </si>
  <si>
    <t>Удальцова У.У.</t>
  </si>
  <si>
    <t>гл.бухгалтер</t>
  </si>
  <si>
    <t>Добрецов Д.Д.</t>
  </si>
  <si>
    <t>бухгалтер</t>
  </si>
  <si>
    <t>Везунчиков В.В.</t>
  </si>
  <si>
    <t>ген.директор</t>
  </si>
  <si>
    <t>Приятных П.П.</t>
  </si>
  <si>
    <t>агент</t>
  </si>
  <si>
    <t>СЧЁТ (COUNT)</t>
  </si>
  <si>
    <t>СЧЁТЕСЛИ (COUNTIF)</t>
  </si>
  <si>
    <t>СУММ(SUM)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</si>
</sst>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0" x14ac:knownFonts="1">
    <font>
      <sz val="11"/>
      <color theme="1"/>
      <name val="Calibri"/>
      <family val="2"/>
      <scheme val="minor"/>
    </font>
    <font>
      <sz val="11"/>
      <color indexed="53"/>
      <name val="Arial"/>
      <family val="2"/>
      <charset val="204"/>
    </font>
    <font>
      <b/>
      <sz val="11"/>
      <color indexed="53"/>
      <name val="Arial"/>
      <family val="2"/>
      <charset val="204"/>
    </font>
    <font>
      <sz val="11"/>
      <name val="Arial"/>
      <family val="2"/>
      <charset val="204"/>
    </font>
    <font>
      <b/>
      <sz val="11"/>
      <color theme="9" tint="-0.249977111117893"/>
      <name val="Arial"/>
      <family val="2"/>
      <charset val="204"/>
    </font>
    <font>
      <b/>
      <i/>
      <u/>
      <sz val="11"/>
      <name val="Arial"/>
      <family val="2"/>
      <charset val="204"/>
    </font>
    <font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theme="0" tint="-0.3499862666707357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52"/>
      </bottom>
      <diagonal/>
    </border>
    <border>
      <left style="thick">
        <color indexed="52"/>
      </left>
      <right style="thick">
        <color indexed="52"/>
      </right>
      <top style="thick">
        <color indexed="52"/>
      </top>
      <bottom style="hair">
        <color indexed="52"/>
      </bottom>
      <diagonal/>
    </border>
    <border>
      <left style="thick">
        <color indexed="52"/>
      </left>
      <right style="thick">
        <color indexed="52"/>
      </right>
      <top style="thick">
        <color indexed="52"/>
      </top>
      <bottom/>
      <diagonal/>
    </border>
    <border>
      <left/>
      <right style="hair">
        <color indexed="52"/>
      </right>
      <top style="thick">
        <color indexed="52"/>
      </top>
      <bottom/>
      <diagonal/>
    </border>
    <border>
      <left style="hair">
        <color indexed="52"/>
      </left>
      <right style="hair">
        <color indexed="52"/>
      </right>
      <top style="thick">
        <color indexed="52"/>
      </top>
      <bottom/>
      <diagonal/>
    </border>
    <border>
      <left style="hair">
        <color indexed="52"/>
      </left>
      <right/>
      <top style="thick">
        <color indexed="52"/>
      </top>
      <bottom/>
      <diagonal/>
    </border>
    <border>
      <left style="thick">
        <color indexed="52"/>
      </left>
      <right/>
      <top style="thick">
        <color indexed="52"/>
      </top>
      <bottom/>
      <diagonal/>
    </border>
    <border>
      <left/>
      <right style="thick">
        <color indexed="52"/>
      </right>
      <top style="thick">
        <color indexed="52"/>
      </top>
      <bottom/>
      <diagonal/>
    </border>
    <border>
      <left style="thick">
        <color indexed="52"/>
      </left>
      <right style="thick">
        <color indexed="52"/>
      </right>
      <top style="hair">
        <color indexed="52"/>
      </top>
      <bottom style="thick">
        <color indexed="52"/>
      </bottom>
      <diagonal/>
    </border>
    <border>
      <left style="thick">
        <color indexed="52"/>
      </left>
      <right style="thick">
        <color indexed="52"/>
      </right>
      <top/>
      <bottom style="thick">
        <color indexed="52"/>
      </bottom>
      <diagonal/>
    </border>
    <border>
      <left style="thick">
        <color indexed="52"/>
      </left>
      <right style="hair">
        <color indexed="52"/>
      </right>
      <top style="thick">
        <color indexed="52"/>
      </top>
      <bottom style="thick">
        <color indexed="52"/>
      </bottom>
      <diagonal/>
    </border>
    <border>
      <left style="hair">
        <color indexed="52"/>
      </left>
      <right style="hair">
        <color indexed="52"/>
      </right>
      <top style="thick">
        <color indexed="52"/>
      </top>
      <bottom style="thick">
        <color indexed="52"/>
      </bottom>
      <diagonal/>
    </border>
    <border>
      <left style="hair">
        <color indexed="52"/>
      </left>
      <right style="thick">
        <color indexed="52"/>
      </right>
      <top style="thick">
        <color indexed="52"/>
      </top>
      <bottom style="thick">
        <color indexed="52"/>
      </bottom>
      <diagonal/>
    </border>
    <border>
      <left style="thick">
        <color indexed="52"/>
      </left>
      <right/>
      <top/>
      <bottom style="thick">
        <color indexed="52"/>
      </bottom>
      <diagonal/>
    </border>
    <border>
      <left/>
      <right style="thick">
        <color indexed="52"/>
      </right>
      <top/>
      <bottom style="thick">
        <color indexed="52"/>
      </bottom>
      <diagonal/>
    </border>
    <border>
      <left style="thick">
        <color indexed="52"/>
      </left>
      <right style="thick">
        <color indexed="52"/>
      </right>
      <top/>
      <bottom style="hair">
        <color indexed="52"/>
      </bottom>
      <diagonal/>
    </border>
    <border>
      <left style="thick">
        <color indexed="52"/>
      </left>
      <right style="hair">
        <color indexed="52"/>
      </right>
      <top style="hair">
        <color indexed="52"/>
      </top>
      <bottom style="hair">
        <color indexed="52"/>
      </bottom>
      <diagonal/>
    </border>
    <border>
      <left style="hair">
        <color indexed="52"/>
      </left>
      <right style="hair">
        <color indexed="52"/>
      </right>
      <top style="hair">
        <color indexed="52"/>
      </top>
      <bottom style="hair">
        <color indexed="52"/>
      </bottom>
      <diagonal/>
    </border>
    <border>
      <left style="hair">
        <color indexed="52"/>
      </left>
      <right/>
      <top style="hair">
        <color indexed="52"/>
      </top>
      <bottom style="hair">
        <color indexed="52"/>
      </bottom>
      <diagonal/>
    </border>
    <border>
      <left style="thick">
        <color indexed="52"/>
      </left>
      <right style="dotted">
        <color indexed="52"/>
      </right>
      <top/>
      <bottom style="dotted">
        <color indexed="52"/>
      </bottom>
      <diagonal/>
    </border>
    <border>
      <left/>
      <right style="thick">
        <color indexed="52"/>
      </right>
      <top/>
      <bottom style="dotted">
        <color indexed="52"/>
      </bottom>
      <diagonal/>
    </border>
    <border>
      <left style="dotted">
        <color indexed="52"/>
      </left>
      <right style="thick">
        <color indexed="52"/>
      </right>
      <top/>
      <bottom style="dotted">
        <color indexed="52"/>
      </bottom>
      <diagonal/>
    </border>
    <border>
      <left style="thick">
        <color indexed="52"/>
      </left>
      <right/>
      <top/>
      <bottom style="dotted">
        <color indexed="52"/>
      </bottom>
      <diagonal/>
    </border>
    <border>
      <left style="dashed">
        <color indexed="52"/>
      </left>
      <right style="thick">
        <color indexed="52"/>
      </right>
      <top style="thick">
        <color indexed="52"/>
      </top>
      <bottom style="dashed">
        <color indexed="52"/>
      </bottom>
      <diagonal/>
    </border>
    <border>
      <left style="thick">
        <color indexed="52"/>
      </left>
      <right style="thick">
        <color indexed="52"/>
      </right>
      <top style="hair">
        <color indexed="52"/>
      </top>
      <bottom style="hair">
        <color indexed="52"/>
      </bottom>
      <diagonal/>
    </border>
    <border>
      <left style="thick">
        <color indexed="52"/>
      </left>
      <right style="dotted">
        <color indexed="52"/>
      </right>
      <top style="dotted">
        <color indexed="52"/>
      </top>
      <bottom style="dotted">
        <color indexed="52"/>
      </bottom>
      <diagonal/>
    </border>
    <border>
      <left style="thick">
        <color indexed="52"/>
      </left>
      <right/>
      <top style="dotted">
        <color indexed="52"/>
      </top>
      <bottom style="dotted">
        <color indexed="52"/>
      </bottom>
      <diagonal/>
    </border>
    <border>
      <left style="dashed">
        <color indexed="52"/>
      </left>
      <right style="thick">
        <color indexed="52"/>
      </right>
      <top style="dashed">
        <color indexed="52"/>
      </top>
      <bottom style="dashed">
        <color indexed="52"/>
      </bottom>
      <diagonal/>
    </border>
    <border>
      <left style="thick">
        <color indexed="52"/>
      </left>
      <right style="hair">
        <color indexed="52"/>
      </right>
      <top style="hair">
        <color indexed="52"/>
      </top>
      <bottom style="thick">
        <color indexed="52"/>
      </bottom>
      <diagonal/>
    </border>
    <border>
      <left style="hair">
        <color indexed="52"/>
      </left>
      <right style="hair">
        <color indexed="52"/>
      </right>
      <top style="hair">
        <color indexed="52"/>
      </top>
      <bottom style="thick">
        <color indexed="52"/>
      </bottom>
      <diagonal/>
    </border>
    <border>
      <left style="hair">
        <color indexed="52"/>
      </left>
      <right/>
      <top style="hair">
        <color indexed="52"/>
      </top>
      <bottom style="thick">
        <color indexed="52"/>
      </bottom>
      <diagonal/>
    </border>
    <border>
      <left style="dotted">
        <color indexed="52"/>
      </left>
      <right style="thick">
        <color indexed="52"/>
      </right>
      <top style="dotted">
        <color indexed="52"/>
      </top>
      <bottom style="thick">
        <color indexed="52"/>
      </bottom>
      <diagonal/>
    </border>
    <border>
      <left style="thick">
        <color indexed="52"/>
      </left>
      <right style="dotted">
        <color indexed="52"/>
      </right>
      <top style="dotted">
        <color indexed="52"/>
      </top>
      <bottom style="thick">
        <color indexed="52"/>
      </bottom>
      <diagonal/>
    </border>
    <border>
      <left style="thick">
        <color indexed="52"/>
      </left>
      <right/>
      <top style="dotted">
        <color indexed="52"/>
      </top>
      <bottom style="thick">
        <color indexed="52"/>
      </bottom>
      <diagonal/>
    </border>
    <border>
      <left style="dashed">
        <color indexed="52"/>
      </left>
      <right style="thick">
        <color indexed="52"/>
      </right>
      <top style="dashed">
        <color indexed="52"/>
      </top>
      <bottom style="thick">
        <color indexed="52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/>
    <xf numFmtId="0" fontId="3" fillId="0" borderId="0" xfId="0" applyFont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0" borderId="21" xfId="0" applyFont="1" applyBorder="1"/>
    <xf numFmtId="0" fontId="8" fillId="2" borderId="22" xfId="0" applyFont="1" applyFill="1" applyBorder="1"/>
    <xf numFmtId="0" fontId="8" fillId="2" borderId="23" xfId="0" applyFont="1" applyFill="1" applyBorder="1"/>
    <xf numFmtId="0" fontId="3" fillId="0" borderId="24" xfId="0" applyFont="1" applyBorder="1"/>
    <xf numFmtId="2" fontId="8" fillId="2" borderId="25" xfId="0" applyNumberFormat="1" applyFont="1" applyFill="1" applyBorder="1"/>
    <xf numFmtId="0" fontId="3" fillId="0" borderId="26" xfId="0" applyFont="1" applyBorder="1"/>
    <xf numFmtId="0" fontId="3" fillId="0" borderId="27" xfId="0" applyFont="1" applyBorder="1"/>
    <xf numFmtId="2" fontId="8" fillId="2" borderId="29" xfId="0" applyNumberFormat="1" applyFont="1" applyFill="1" applyBorder="1"/>
    <xf numFmtId="0" fontId="3" fillId="0" borderId="10" xfId="0" applyFont="1" applyBorder="1"/>
    <xf numFmtId="0" fontId="3" fillId="0" borderId="30" xfId="0" applyFont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8" fillId="2" borderId="33" xfId="0" applyFont="1" applyFill="1" applyBorder="1"/>
    <xf numFmtId="0" fontId="3" fillId="0" borderId="34" xfId="0" applyFont="1" applyBorder="1"/>
    <xf numFmtId="2" fontId="8" fillId="2" borderId="36" xfId="0" applyNumberFormat="1" applyFont="1" applyFill="1" applyBorder="1"/>
    <xf numFmtId="0" fontId="9" fillId="0" borderId="0" xfId="0" applyFont="1"/>
    <xf numFmtId="2" fontId="3" fillId="0" borderId="28" xfId="0" applyNumberFormat="1" applyFont="1" applyBorder="1"/>
    <xf numFmtId="2" fontId="3" fillId="0" borderId="35" xfId="0" applyNumberFormat="1" applyFont="1" applyBorder="1"/>
    <xf numFmtId="0" fontId="1" fillId="0" borderId="0" xfId="0" applyFont="1" applyAlignment="1"/>
    <xf numFmtId="164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 vertical="center"/>
    </xf>
    <xf numFmtId="0" fontId="3" fillId="0" borderId="10" xfId="0" applyFont="1" applyBorder="1" applyAlignment="1"/>
    <xf numFmtId="0" fontId="3" fillId="0" borderId="4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90"/>
    </xf>
    <xf numFmtId="0" fontId="3" fillId="2" borderId="9" xfId="0" applyFont="1" applyFill="1" applyBorder="1" applyAlignment="1">
      <alignment horizontal="center" textRotation="90"/>
    </xf>
    <xf numFmtId="0" fontId="3" fillId="2" borderId="15" xfId="0" applyFont="1" applyFill="1" applyBorder="1" applyAlignment="1">
      <alignment horizontal="center" textRotation="90"/>
    </xf>
    <xf numFmtId="0" fontId="3" fillId="2" borderId="16" xfId="0" applyFont="1" applyFill="1" applyBorder="1" applyAlignment="1">
      <alignment horizontal="center" textRotation="90"/>
    </xf>
    <xf numFmtId="0" fontId="3" fillId="2" borderId="8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3" fillId="2" borderId="15" xfId="0" applyFont="1" applyFill="1" applyBorder="1" applyAlignment="1">
      <alignment horizontal="center" textRotation="90" wrapText="1"/>
    </xf>
    <xf numFmtId="0" fontId="3" fillId="2" borderId="16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13</xdr:row>
      <xdr:rowOff>0</xdr:rowOff>
    </xdr:from>
    <xdr:to>
      <xdr:col>16</xdr:col>
      <xdr:colOff>123826</xdr:colOff>
      <xdr:row>27</xdr:row>
      <xdr:rowOff>19051</xdr:rowOff>
    </xdr:to>
    <xdr:sp macro="" textlink="">
      <xdr:nvSpPr>
        <xdr:cNvPr id="2" name="Загнутый угол 1"/>
        <xdr:cNvSpPr/>
      </xdr:nvSpPr>
      <xdr:spPr>
        <a:xfrm>
          <a:off x="1428750" y="3143250"/>
          <a:ext cx="4581526" cy="2552701"/>
        </a:xfrm>
        <a:prstGeom prst="foldedCorner">
          <a:avLst>
            <a:gd name="adj" fmla="val 7756"/>
          </a:avLst>
        </a:prstGeom>
        <a:solidFill>
          <a:srgbClr val="FFFF99"/>
        </a:solidFill>
        <a:ln w="1905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ЗАДАНИЕ: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Р</a:t>
          </a: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ассчитать количество дней: рабочих, больничных, отпуска, командировочных, выходных.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000066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>
              <a:noFill/>
            </a:ln>
            <a:solidFill>
              <a:srgbClr val="000066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О</a:t>
          </a: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пределить рабочие часы за месяц, считая, что командировочный день приравнивается равным </a:t>
          </a: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8 часам</a:t>
          </a: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000066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>
              <a:noFill/>
            </a:ln>
            <a:solidFill>
              <a:srgbClr val="000066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В</a:t>
          </a: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ычислить коэффициент отработки часов за месяц, при месячной норме, указанной в ячейке </a:t>
          </a: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В2</a:t>
          </a: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66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 Результат представить округленным по правилам математики до 2-х знаков в дробной части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X30"/>
  <sheetViews>
    <sheetView tabSelected="1" workbookViewId="0">
      <selection activeCell="AQ6" sqref="AQ6:AQ12"/>
    </sheetView>
  </sheetViews>
  <sheetFormatPr defaultRowHeight="15" x14ac:dyDescent="0.25"/>
  <cols>
    <col min="1" max="1" width="19.140625" bestFit="1" customWidth="1"/>
    <col min="2" max="2" width="10.28515625" customWidth="1"/>
    <col min="3" max="3" width="16.5703125" bestFit="1" customWidth="1"/>
    <col min="4" max="34" width="3.28515625" customWidth="1"/>
    <col min="35" max="36" width="3.28515625" bestFit="1" customWidth="1"/>
    <col min="37" max="42" width="2.140625" bestFit="1" customWidth="1"/>
    <col min="43" max="44" width="3.28515625" bestFit="1" customWidth="1"/>
    <col min="46" max="46" width="4.42578125" bestFit="1" customWidth="1"/>
    <col min="48" max="48" width="5" bestFit="1" customWidth="1"/>
  </cols>
  <sheetData>
    <row r="1" spans="1:48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30" thickTop="1" x14ac:dyDescent="0.25">
      <c r="A2" s="3" t="s">
        <v>1</v>
      </c>
      <c r="B2" s="4">
        <v>160</v>
      </c>
      <c r="C2" s="39"/>
      <c r="D2" s="39"/>
      <c r="E2" s="39"/>
      <c r="F2" s="2"/>
      <c r="G2" s="2"/>
      <c r="H2" s="2"/>
      <c r="I2" s="2"/>
      <c r="J2" s="2"/>
      <c r="K2" s="2"/>
      <c r="L2" s="2"/>
      <c r="M2" s="5" t="s">
        <v>2</v>
      </c>
      <c r="N2" s="6"/>
      <c r="O2" s="6"/>
      <c r="P2" s="6"/>
      <c r="Q2" s="6"/>
      <c r="R2" s="6"/>
      <c r="S2" s="6"/>
      <c r="T2" s="6"/>
      <c r="U2" s="6"/>
      <c r="V2" s="7"/>
      <c r="W2" s="7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5.75" thickBot="1" x14ac:dyDescent="0.3">
      <c r="A3" s="8"/>
      <c r="B3" s="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0"/>
      <c r="O3" s="40"/>
      <c r="P3" s="40"/>
      <c r="Q3" s="2"/>
      <c r="R3" s="41"/>
      <c r="S3" s="41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ht="16.5" thickTop="1" thickBot="1" x14ac:dyDescent="0.3">
      <c r="A4" s="42" t="s">
        <v>3</v>
      </c>
      <c r="B4" s="44" t="s">
        <v>4</v>
      </c>
      <c r="C4" s="42" t="s">
        <v>5</v>
      </c>
      <c r="D4" s="46" t="s">
        <v>6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8"/>
      <c r="AI4" s="49" t="s">
        <v>7</v>
      </c>
      <c r="AJ4" s="50"/>
      <c r="AK4" s="49" t="s">
        <v>8</v>
      </c>
      <c r="AL4" s="50"/>
      <c r="AM4" s="49" t="s">
        <v>9</v>
      </c>
      <c r="AN4" s="50"/>
      <c r="AO4" s="49" t="s">
        <v>10</v>
      </c>
      <c r="AP4" s="50"/>
      <c r="AQ4" s="53" t="s">
        <v>11</v>
      </c>
      <c r="AR4" s="54"/>
      <c r="AS4" s="49" t="s">
        <v>12</v>
      </c>
      <c r="AT4" s="50"/>
      <c r="AU4" s="49" t="s">
        <v>13</v>
      </c>
      <c r="AV4" s="50"/>
    </row>
    <row r="5" spans="1:48" ht="74.25" customHeight="1" thickTop="1" thickBot="1" x14ac:dyDescent="0.3">
      <c r="A5" s="43"/>
      <c r="B5" s="45"/>
      <c r="C5" s="43"/>
      <c r="D5" s="10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11">
        <v>25</v>
      </c>
      <c r="AC5" s="11">
        <v>26</v>
      </c>
      <c r="AD5" s="11">
        <v>27</v>
      </c>
      <c r="AE5" s="11">
        <v>28</v>
      </c>
      <c r="AF5" s="11">
        <v>29</v>
      </c>
      <c r="AG5" s="11">
        <v>30</v>
      </c>
      <c r="AH5" s="12">
        <v>31</v>
      </c>
      <c r="AI5" s="51"/>
      <c r="AJ5" s="52"/>
      <c r="AK5" s="51"/>
      <c r="AL5" s="52"/>
      <c r="AM5" s="51"/>
      <c r="AN5" s="52"/>
      <c r="AO5" s="51"/>
      <c r="AP5" s="52"/>
      <c r="AQ5" s="55"/>
      <c r="AR5" s="56"/>
      <c r="AS5" s="51"/>
      <c r="AT5" s="52"/>
      <c r="AU5" s="51"/>
      <c r="AV5" s="52"/>
    </row>
    <row r="6" spans="1:48" ht="15.75" thickTop="1" x14ac:dyDescent="0.25">
      <c r="A6" s="13" t="s">
        <v>14</v>
      </c>
      <c r="B6" s="13">
        <v>11</v>
      </c>
      <c r="C6" s="13" t="s">
        <v>15</v>
      </c>
      <c r="D6" s="14" t="s">
        <v>16</v>
      </c>
      <c r="E6" s="15" t="s">
        <v>17</v>
      </c>
      <c r="F6" s="15" t="s">
        <v>17</v>
      </c>
      <c r="G6" s="16" t="s">
        <v>16</v>
      </c>
      <c r="H6" s="17" t="s">
        <v>16</v>
      </c>
      <c r="I6" s="17">
        <v>8</v>
      </c>
      <c r="J6" s="16">
        <v>8</v>
      </c>
      <c r="K6" s="16">
        <v>8</v>
      </c>
      <c r="L6" s="15" t="s">
        <v>17</v>
      </c>
      <c r="M6" s="15" t="s">
        <v>17</v>
      </c>
      <c r="N6" s="16" t="s">
        <v>18</v>
      </c>
      <c r="O6" s="17" t="s">
        <v>18</v>
      </c>
      <c r="P6" s="17" t="s">
        <v>16</v>
      </c>
      <c r="Q6" s="16" t="s">
        <v>16</v>
      </c>
      <c r="R6" s="16">
        <v>8</v>
      </c>
      <c r="S6" s="15" t="s">
        <v>17</v>
      </c>
      <c r="T6" s="15" t="s">
        <v>17</v>
      </c>
      <c r="U6" s="16">
        <v>8</v>
      </c>
      <c r="V6" s="16">
        <v>8</v>
      </c>
      <c r="W6" s="16">
        <v>8</v>
      </c>
      <c r="X6" s="16">
        <v>8</v>
      </c>
      <c r="Y6" s="16">
        <v>8</v>
      </c>
      <c r="Z6" s="15" t="s">
        <v>17</v>
      </c>
      <c r="AA6" s="15" t="s">
        <v>17</v>
      </c>
      <c r="AB6" s="16">
        <v>8</v>
      </c>
      <c r="AC6" s="16">
        <v>8</v>
      </c>
      <c r="AD6" s="16">
        <v>10</v>
      </c>
      <c r="AE6" s="16">
        <v>8</v>
      </c>
      <c r="AF6" s="16">
        <v>8</v>
      </c>
      <c r="AG6" s="15" t="s">
        <v>17</v>
      </c>
      <c r="AH6" s="18" t="s">
        <v>17</v>
      </c>
      <c r="AI6" s="19">
        <f>COUNT(D6:AH6)</f>
        <v>14</v>
      </c>
      <c r="AJ6" s="20">
        <v>14</v>
      </c>
      <c r="AK6" s="19">
        <f>COUNTIF(D6:AH6,"б/л")</f>
        <v>0</v>
      </c>
      <c r="AL6" s="21">
        <v>0</v>
      </c>
      <c r="AM6" s="19">
        <f>COUNTIF(D6:AF6,"от")</f>
        <v>5</v>
      </c>
      <c r="AN6" s="21">
        <v>5</v>
      </c>
      <c r="AO6" s="19">
        <f>COUNTIF(D6:AH6,"к")</f>
        <v>2</v>
      </c>
      <c r="AP6" s="21">
        <v>2</v>
      </c>
      <c r="AQ6" s="19">
        <f>SUMPRODUCT(COUNTIF(D6:AH6,{"в","п"}))</f>
        <v>10</v>
      </c>
      <c r="AR6" s="21">
        <v>10</v>
      </c>
      <c r="AS6" s="19">
        <f>SUM(D6:AH6)+AO6*8</f>
        <v>130</v>
      </c>
      <c r="AT6" s="21">
        <v>130</v>
      </c>
      <c r="AU6" s="22">
        <f>ROUND(AS6/B$2,2)</f>
        <v>0.81</v>
      </c>
      <c r="AV6" s="23">
        <v>0.81</v>
      </c>
    </row>
    <row r="7" spans="1:48" x14ac:dyDescent="0.25">
      <c r="A7" s="24" t="s">
        <v>19</v>
      </c>
      <c r="B7" s="24">
        <v>22</v>
      </c>
      <c r="C7" s="24" t="s">
        <v>20</v>
      </c>
      <c r="D7" s="14">
        <v>8</v>
      </c>
      <c r="E7" s="15" t="s">
        <v>17</v>
      </c>
      <c r="F7" s="15" t="s">
        <v>17</v>
      </c>
      <c r="G7" s="16">
        <v>8</v>
      </c>
      <c r="H7" s="17">
        <v>8</v>
      </c>
      <c r="I7" s="17">
        <v>8</v>
      </c>
      <c r="J7" s="16">
        <v>8</v>
      </c>
      <c r="K7" s="16" t="s">
        <v>21</v>
      </c>
      <c r="L7" s="15" t="s">
        <v>17</v>
      </c>
      <c r="M7" s="15" t="s">
        <v>17</v>
      </c>
      <c r="N7" s="16">
        <v>8</v>
      </c>
      <c r="O7" s="17">
        <v>8</v>
      </c>
      <c r="P7" s="17">
        <v>8</v>
      </c>
      <c r="Q7" s="16">
        <v>8</v>
      </c>
      <c r="R7" s="16">
        <v>8</v>
      </c>
      <c r="S7" s="15" t="s">
        <v>17</v>
      </c>
      <c r="T7" s="15" t="s">
        <v>17</v>
      </c>
      <c r="U7" s="16" t="s">
        <v>22</v>
      </c>
      <c r="V7" s="17" t="s">
        <v>22</v>
      </c>
      <c r="W7" s="16">
        <v>8</v>
      </c>
      <c r="X7" s="16">
        <v>8</v>
      </c>
      <c r="Y7" s="16">
        <v>8</v>
      </c>
      <c r="Z7" s="15" t="s">
        <v>17</v>
      </c>
      <c r="AA7" s="15" t="s">
        <v>17</v>
      </c>
      <c r="AB7" s="16" t="s">
        <v>18</v>
      </c>
      <c r="AC7" s="16" t="s">
        <v>18</v>
      </c>
      <c r="AD7" s="16" t="s">
        <v>18</v>
      </c>
      <c r="AE7" s="16" t="s">
        <v>18</v>
      </c>
      <c r="AF7" s="16">
        <v>8</v>
      </c>
      <c r="AG7" s="15" t="s">
        <v>17</v>
      </c>
      <c r="AH7" s="18" t="s">
        <v>17</v>
      </c>
      <c r="AI7" s="19">
        <f t="shared" ref="AI7:AI12" si="0">COUNT(D7:AH7)</f>
        <v>14</v>
      </c>
      <c r="AJ7" s="20">
        <v>14</v>
      </c>
      <c r="AK7" s="19">
        <f t="shared" ref="AK7:AK12" si="1">COUNTIF(D7:AH7,"б/л")</f>
        <v>2</v>
      </c>
      <c r="AL7" s="21">
        <v>2</v>
      </c>
      <c r="AM7" s="19">
        <f t="shared" ref="AM7:AM12" si="2">COUNTIF(D7:AF7,"от")</f>
        <v>0</v>
      </c>
      <c r="AN7" s="21">
        <v>0</v>
      </c>
      <c r="AO7" s="19">
        <f t="shared" ref="AO7:AO12" si="3">COUNTIF(D7:AH7,"к")</f>
        <v>4</v>
      </c>
      <c r="AP7" s="21">
        <v>4</v>
      </c>
      <c r="AQ7" s="19">
        <f>SUMPRODUCT(COUNTIF(D7:AH7,{"в","п"}))</f>
        <v>11</v>
      </c>
      <c r="AR7" s="21">
        <v>11</v>
      </c>
      <c r="AS7" s="25">
        <f t="shared" ref="AS7:AS12" si="4">SUM(D7:AH7)+AO7*8</f>
        <v>144</v>
      </c>
      <c r="AT7" s="21">
        <v>144</v>
      </c>
      <c r="AU7" s="37">
        <f>ROUND(AS7/B$2,2)</f>
        <v>0.9</v>
      </c>
      <c r="AV7" s="26">
        <v>0.9</v>
      </c>
    </row>
    <row r="8" spans="1:48" x14ac:dyDescent="0.25">
      <c r="A8" s="24" t="s">
        <v>23</v>
      </c>
      <c r="B8" s="24">
        <v>33</v>
      </c>
      <c r="C8" s="24" t="s">
        <v>24</v>
      </c>
      <c r="D8" s="14">
        <v>8</v>
      </c>
      <c r="E8" s="15" t="s">
        <v>17</v>
      </c>
      <c r="F8" s="15" t="s">
        <v>17</v>
      </c>
      <c r="G8" s="16" t="s">
        <v>18</v>
      </c>
      <c r="H8" s="17" t="s">
        <v>18</v>
      </c>
      <c r="I8" s="17">
        <v>8</v>
      </c>
      <c r="J8" s="16">
        <v>6</v>
      </c>
      <c r="K8" s="16">
        <v>8</v>
      </c>
      <c r="L8" s="15" t="s">
        <v>17</v>
      </c>
      <c r="M8" s="15" t="s">
        <v>17</v>
      </c>
      <c r="N8" s="16">
        <v>8</v>
      </c>
      <c r="O8" s="17">
        <v>8</v>
      </c>
      <c r="P8" s="17">
        <v>8</v>
      </c>
      <c r="Q8" s="16">
        <v>8</v>
      </c>
      <c r="R8" s="16">
        <v>8</v>
      </c>
      <c r="S8" s="15" t="s">
        <v>17</v>
      </c>
      <c r="T8" s="15" t="s">
        <v>17</v>
      </c>
      <c r="U8" s="16">
        <v>8</v>
      </c>
      <c r="V8" s="16">
        <v>8</v>
      </c>
      <c r="W8" s="16">
        <v>8</v>
      </c>
      <c r="X8" s="16" t="s">
        <v>16</v>
      </c>
      <c r="Y8" s="16" t="s">
        <v>16</v>
      </c>
      <c r="Z8" s="15" t="s">
        <v>17</v>
      </c>
      <c r="AA8" s="15" t="s">
        <v>17</v>
      </c>
      <c r="AB8" s="16">
        <v>8</v>
      </c>
      <c r="AC8" s="16">
        <v>8</v>
      </c>
      <c r="AD8" s="16">
        <v>8</v>
      </c>
      <c r="AE8" s="16">
        <v>8</v>
      </c>
      <c r="AF8" s="16">
        <v>8</v>
      </c>
      <c r="AG8" s="15" t="s">
        <v>17</v>
      </c>
      <c r="AH8" s="18" t="s">
        <v>17</v>
      </c>
      <c r="AI8" s="19">
        <f t="shared" si="0"/>
        <v>17</v>
      </c>
      <c r="AJ8" s="20">
        <v>17</v>
      </c>
      <c r="AK8" s="19">
        <f t="shared" si="1"/>
        <v>0</v>
      </c>
      <c r="AL8" s="21">
        <v>0</v>
      </c>
      <c r="AM8" s="19">
        <f t="shared" si="2"/>
        <v>2</v>
      </c>
      <c r="AN8" s="21">
        <v>2</v>
      </c>
      <c r="AO8" s="19">
        <f t="shared" si="3"/>
        <v>2</v>
      </c>
      <c r="AP8" s="21">
        <v>2</v>
      </c>
      <c r="AQ8" s="19">
        <f>SUMPRODUCT(COUNTIF(D8:AH8,{"в","п"}))</f>
        <v>10</v>
      </c>
      <c r="AR8" s="21">
        <v>10</v>
      </c>
      <c r="AS8" s="25">
        <f t="shared" si="4"/>
        <v>150</v>
      </c>
      <c r="AT8" s="21">
        <v>150</v>
      </c>
      <c r="AU8" s="37">
        <f t="shared" ref="AU8:AU12" si="5">ROUND(AS8/B$2,2)</f>
        <v>0.94</v>
      </c>
      <c r="AV8" s="26">
        <v>0.94</v>
      </c>
    </row>
    <row r="9" spans="1:48" x14ac:dyDescent="0.25">
      <c r="A9" s="24" t="s">
        <v>25</v>
      </c>
      <c r="B9" s="24">
        <v>44</v>
      </c>
      <c r="C9" s="24" t="s">
        <v>26</v>
      </c>
      <c r="D9" s="14">
        <v>6</v>
      </c>
      <c r="E9" s="15" t="s">
        <v>17</v>
      </c>
      <c r="F9" s="15" t="s">
        <v>17</v>
      </c>
      <c r="G9" s="16">
        <v>8</v>
      </c>
      <c r="H9" s="17">
        <v>8</v>
      </c>
      <c r="I9" s="17">
        <v>8</v>
      </c>
      <c r="J9" s="16">
        <v>8</v>
      </c>
      <c r="K9" s="16">
        <v>8</v>
      </c>
      <c r="L9" s="15" t="s">
        <v>17</v>
      </c>
      <c r="M9" s="15" t="s">
        <v>17</v>
      </c>
      <c r="N9" s="16">
        <v>8</v>
      </c>
      <c r="O9" s="17">
        <v>8</v>
      </c>
      <c r="P9" s="17">
        <v>8</v>
      </c>
      <c r="Q9" s="16">
        <v>8</v>
      </c>
      <c r="R9" s="16">
        <v>8</v>
      </c>
      <c r="S9" s="15" t="s">
        <v>17</v>
      </c>
      <c r="T9" s="15" t="s">
        <v>17</v>
      </c>
      <c r="U9" s="16">
        <v>4</v>
      </c>
      <c r="V9" s="16">
        <v>4</v>
      </c>
      <c r="W9" s="16">
        <v>8</v>
      </c>
      <c r="X9" s="16">
        <v>8</v>
      </c>
      <c r="Y9" s="16">
        <v>8</v>
      </c>
      <c r="Z9" s="15" t="s">
        <v>17</v>
      </c>
      <c r="AA9" s="15" t="s">
        <v>17</v>
      </c>
      <c r="AB9" s="16">
        <v>8</v>
      </c>
      <c r="AC9" s="16">
        <v>8</v>
      </c>
      <c r="AD9" s="16">
        <v>6</v>
      </c>
      <c r="AE9" s="16">
        <v>4</v>
      </c>
      <c r="AF9" s="16">
        <v>4</v>
      </c>
      <c r="AG9" s="15" t="s">
        <v>17</v>
      </c>
      <c r="AH9" s="18" t="s">
        <v>17</v>
      </c>
      <c r="AI9" s="19">
        <f t="shared" si="0"/>
        <v>21</v>
      </c>
      <c r="AJ9" s="20">
        <v>21</v>
      </c>
      <c r="AK9" s="19">
        <f t="shared" si="1"/>
        <v>0</v>
      </c>
      <c r="AL9" s="21">
        <v>0</v>
      </c>
      <c r="AM9" s="19">
        <f t="shared" si="2"/>
        <v>0</v>
      </c>
      <c r="AN9" s="21">
        <v>0</v>
      </c>
      <c r="AO9" s="19">
        <f t="shared" si="3"/>
        <v>0</v>
      </c>
      <c r="AP9" s="21">
        <v>0</v>
      </c>
      <c r="AQ9" s="19">
        <f>SUMPRODUCT(COUNTIF(D9:AH9,{"в","п"}))</f>
        <v>10</v>
      </c>
      <c r="AR9" s="21">
        <v>10</v>
      </c>
      <c r="AS9" s="25">
        <f t="shared" si="4"/>
        <v>148</v>
      </c>
      <c r="AT9" s="21">
        <v>148</v>
      </c>
      <c r="AU9" s="37">
        <f t="shared" si="5"/>
        <v>0.93</v>
      </c>
      <c r="AV9" s="26">
        <v>0.93</v>
      </c>
    </row>
    <row r="10" spans="1:48" x14ac:dyDescent="0.25">
      <c r="A10" s="24" t="s">
        <v>27</v>
      </c>
      <c r="B10" s="24">
        <v>55</v>
      </c>
      <c r="C10" s="24" t="s">
        <v>28</v>
      </c>
      <c r="D10" s="14">
        <v>8</v>
      </c>
      <c r="E10" s="15" t="s">
        <v>17</v>
      </c>
      <c r="F10" s="15" t="s">
        <v>17</v>
      </c>
      <c r="G10" s="16">
        <v>8</v>
      </c>
      <c r="H10" s="17">
        <v>8</v>
      </c>
      <c r="I10" s="17">
        <v>8</v>
      </c>
      <c r="J10" s="16">
        <v>8</v>
      </c>
      <c r="K10" s="16">
        <v>8</v>
      </c>
      <c r="L10" s="15" t="s">
        <v>17</v>
      </c>
      <c r="M10" s="15" t="s">
        <v>17</v>
      </c>
      <c r="N10" s="16" t="s">
        <v>22</v>
      </c>
      <c r="O10" s="17" t="s">
        <v>22</v>
      </c>
      <c r="P10" s="17" t="s">
        <v>22</v>
      </c>
      <c r="Q10" s="16" t="s">
        <v>22</v>
      </c>
      <c r="R10" s="16" t="s">
        <v>22</v>
      </c>
      <c r="S10" s="15" t="s">
        <v>17</v>
      </c>
      <c r="T10" s="15" t="s">
        <v>17</v>
      </c>
      <c r="U10" s="16">
        <v>8</v>
      </c>
      <c r="V10" s="16">
        <v>8</v>
      </c>
      <c r="W10" s="16">
        <v>8</v>
      </c>
      <c r="X10" s="16">
        <v>8</v>
      </c>
      <c r="Y10" s="16" t="s">
        <v>21</v>
      </c>
      <c r="Z10" s="15" t="s">
        <v>17</v>
      </c>
      <c r="AA10" s="15" t="s">
        <v>17</v>
      </c>
      <c r="AB10" s="16" t="s">
        <v>16</v>
      </c>
      <c r="AC10" s="16" t="s">
        <v>16</v>
      </c>
      <c r="AD10" s="16" t="s">
        <v>16</v>
      </c>
      <c r="AE10" s="16" t="s">
        <v>16</v>
      </c>
      <c r="AF10" s="16">
        <v>8</v>
      </c>
      <c r="AG10" s="15" t="s">
        <v>17</v>
      </c>
      <c r="AH10" s="18" t="s">
        <v>17</v>
      </c>
      <c r="AI10" s="19">
        <f t="shared" si="0"/>
        <v>11</v>
      </c>
      <c r="AJ10" s="20">
        <v>11</v>
      </c>
      <c r="AK10" s="19">
        <f t="shared" si="1"/>
        <v>5</v>
      </c>
      <c r="AL10" s="21">
        <v>5</v>
      </c>
      <c r="AM10" s="19">
        <f t="shared" si="2"/>
        <v>4</v>
      </c>
      <c r="AN10" s="21">
        <v>4</v>
      </c>
      <c r="AO10" s="19">
        <f t="shared" si="3"/>
        <v>0</v>
      </c>
      <c r="AP10" s="21">
        <v>0</v>
      </c>
      <c r="AQ10" s="19">
        <f>SUMPRODUCT(COUNTIF(D10:AH10,{"в","п"}))</f>
        <v>11</v>
      </c>
      <c r="AR10" s="21">
        <v>11</v>
      </c>
      <c r="AS10" s="25">
        <f t="shared" si="4"/>
        <v>88</v>
      </c>
      <c r="AT10" s="21">
        <v>88</v>
      </c>
      <c r="AU10" s="37">
        <f t="shared" si="5"/>
        <v>0.55000000000000004</v>
      </c>
      <c r="AV10" s="26">
        <v>0.55000000000000004</v>
      </c>
    </row>
    <row r="11" spans="1:48" x14ac:dyDescent="0.25">
      <c r="A11" s="24" t="s">
        <v>29</v>
      </c>
      <c r="B11" s="24">
        <v>66</v>
      </c>
      <c r="C11" s="24" t="s">
        <v>30</v>
      </c>
      <c r="D11" s="14" t="s">
        <v>16</v>
      </c>
      <c r="E11" s="15" t="s">
        <v>17</v>
      </c>
      <c r="F11" s="15" t="s">
        <v>17</v>
      </c>
      <c r="G11" s="16" t="s">
        <v>16</v>
      </c>
      <c r="H11" s="17" t="s">
        <v>16</v>
      </c>
      <c r="I11" s="17">
        <v>8</v>
      </c>
      <c r="J11" s="16">
        <v>8</v>
      </c>
      <c r="K11" s="16">
        <v>8</v>
      </c>
      <c r="L11" s="15" t="s">
        <v>17</v>
      </c>
      <c r="M11" s="15" t="s">
        <v>17</v>
      </c>
      <c r="N11" s="16">
        <v>4</v>
      </c>
      <c r="O11" s="17">
        <v>8</v>
      </c>
      <c r="P11" s="17">
        <v>8</v>
      </c>
      <c r="Q11" s="16">
        <v>8</v>
      </c>
      <c r="R11" s="16">
        <v>8</v>
      </c>
      <c r="S11" s="15" t="s">
        <v>17</v>
      </c>
      <c r="T11" s="15" t="s">
        <v>17</v>
      </c>
      <c r="U11" s="16" t="s">
        <v>18</v>
      </c>
      <c r="V11" s="16" t="s">
        <v>18</v>
      </c>
      <c r="W11" s="16">
        <v>4</v>
      </c>
      <c r="X11" s="16">
        <v>8</v>
      </c>
      <c r="Y11" s="16">
        <v>8</v>
      </c>
      <c r="Z11" s="15" t="s">
        <v>17</v>
      </c>
      <c r="AA11" s="15" t="s">
        <v>17</v>
      </c>
      <c r="AB11" s="16">
        <v>8</v>
      </c>
      <c r="AC11" s="16">
        <v>8</v>
      </c>
      <c r="AD11" s="16">
        <v>8</v>
      </c>
      <c r="AE11" s="16">
        <v>8</v>
      </c>
      <c r="AF11" s="16">
        <v>8</v>
      </c>
      <c r="AG11" s="15" t="s">
        <v>17</v>
      </c>
      <c r="AH11" s="18" t="s">
        <v>17</v>
      </c>
      <c r="AI11" s="19">
        <f t="shared" si="0"/>
        <v>16</v>
      </c>
      <c r="AJ11" s="20">
        <v>16</v>
      </c>
      <c r="AK11" s="19">
        <f t="shared" si="1"/>
        <v>0</v>
      </c>
      <c r="AL11" s="21">
        <v>0</v>
      </c>
      <c r="AM11" s="19">
        <f t="shared" si="2"/>
        <v>3</v>
      </c>
      <c r="AN11" s="21">
        <v>3</v>
      </c>
      <c r="AO11" s="19">
        <f t="shared" si="3"/>
        <v>2</v>
      </c>
      <c r="AP11" s="21">
        <v>2</v>
      </c>
      <c r="AQ11" s="19">
        <f>SUMPRODUCT(COUNTIF(D11:AH11,{"в","п"}))</f>
        <v>10</v>
      </c>
      <c r="AR11" s="21">
        <v>10</v>
      </c>
      <c r="AS11" s="25">
        <f t="shared" si="4"/>
        <v>136</v>
      </c>
      <c r="AT11" s="21">
        <v>136</v>
      </c>
      <c r="AU11" s="37">
        <f t="shared" si="5"/>
        <v>0.85</v>
      </c>
      <c r="AV11" s="26">
        <v>0.85</v>
      </c>
    </row>
    <row r="12" spans="1:48" ht="15.75" thickBot="1" x14ac:dyDescent="0.3">
      <c r="A12" s="27" t="s">
        <v>31</v>
      </c>
      <c r="B12" s="27">
        <v>77</v>
      </c>
      <c r="C12" s="27" t="s">
        <v>32</v>
      </c>
      <c r="D12" s="28">
        <v>8</v>
      </c>
      <c r="E12" s="29" t="s">
        <v>17</v>
      </c>
      <c r="F12" s="29" t="s">
        <v>17</v>
      </c>
      <c r="G12" s="30" t="s">
        <v>18</v>
      </c>
      <c r="H12" s="31" t="s">
        <v>18</v>
      </c>
      <c r="I12" s="31" t="s">
        <v>18</v>
      </c>
      <c r="J12" s="30" t="s">
        <v>18</v>
      </c>
      <c r="K12" s="30" t="s">
        <v>18</v>
      </c>
      <c r="L12" s="29" t="s">
        <v>17</v>
      </c>
      <c r="M12" s="29" t="s">
        <v>17</v>
      </c>
      <c r="N12" s="30">
        <v>4</v>
      </c>
      <c r="O12" s="31">
        <v>6</v>
      </c>
      <c r="P12" s="31">
        <v>8</v>
      </c>
      <c r="Q12" s="30">
        <v>6</v>
      </c>
      <c r="R12" s="30">
        <v>4</v>
      </c>
      <c r="S12" s="29" t="s">
        <v>17</v>
      </c>
      <c r="T12" s="29" t="s">
        <v>17</v>
      </c>
      <c r="U12" s="30">
        <v>6</v>
      </c>
      <c r="V12" s="30">
        <v>8</v>
      </c>
      <c r="W12" s="30">
        <v>6</v>
      </c>
      <c r="X12" s="30">
        <v>8</v>
      </c>
      <c r="Y12" s="30">
        <v>6</v>
      </c>
      <c r="Z12" s="29" t="s">
        <v>17</v>
      </c>
      <c r="AA12" s="29" t="s">
        <v>17</v>
      </c>
      <c r="AB12" s="30">
        <v>8</v>
      </c>
      <c r="AC12" s="30">
        <v>6</v>
      </c>
      <c r="AD12" s="30">
        <v>8</v>
      </c>
      <c r="AE12" s="30">
        <v>6</v>
      </c>
      <c r="AF12" s="30">
        <v>8</v>
      </c>
      <c r="AG12" s="29" t="s">
        <v>17</v>
      </c>
      <c r="AH12" s="32" t="s">
        <v>17</v>
      </c>
      <c r="AI12" s="19">
        <f t="shared" si="0"/>
        <v>16</v>
      </c>
      <c r="AJ12" s="33">
        <v>16</v>
      </c>
      <c r="AK12" s="19">
        <f t="shared" si="1"/>
        <v>0</v>
      </c>
      <c r="AL12" s="33">
        <v>0</v>
      </c>
      <c r="AM12" s="19">
        <f t="shared" si="2"/>
        <v>0</v>
      </c>
      <c r="AN12" s="33">
        <v>0</v>
      </c>
      <c r="AO12" s="19">
        <f t="shared" si="3"/>
        <v>5</v>
      </c>
      <c r="AP12" s="33">
        <v>5</v>
      </c>
      <c r="AQ12" s="19">
        <f>SUMPRODUCT(COUNTIF(D12:AH12,{"в","п"}))</f>
        <v>10</v>
      </c>
      <c r="AR12" s="33">
        <v>10</v>
      </c>
      <c r="AS12" s="34">
        <f t="shared" si="4"/>
        <v>146</v>
      </c>
      <c r="AT12" s="33">
        <v>146</v>
      </c>
      <c r="AU12" s="38">
        <f t="shared" si="5"/>
        <v>0.91</v>
      </c>
      <c r="AV12" s="35">
        <v>0.91</v>
      </c>
    </row>
    <row r="13" spans="1:48" ht="15.75" thickTop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5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5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X18" s="36" t="s">
        <v>33</v>
      </c>
    </row>
    <row r="19" spans="1:5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X19" s="36" t="s">
        <v>34</v>
      </c>
    </row>
    <row r="20" spans="1:5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X20" s="36" t="s">
        <v>35</v>
      </c>
    </row>
    <row r="21" spans="1:5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X21" s="36"/>
    </row>
    <row r="22" spans="1:5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5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5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5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5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5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5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5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5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</sheetData>
  <mergeCells count="14">
    <mergeCell ref="AU4:AV5"/>
    <mergeCell ref="AI4:AJ5"/>
    <mergeCell ref="AK4:AL5"/>
    <mergeCell ref="AM4:AN5"/>
    <mergeCell ref="AO4:AP5"/>
    <mergeCell ref="AQ4:AR5"/>
    <mergeCell ref="AS4:AT5"/>
    <mergeCell ref="C2:E2"/>
    <mergeCell ref="N3:P3"/>
    <mergeCell ref="R3:S3"/>
    <mergeCell ref="A4:A5"/>
    <mergeCell ref="B4:B5"/>
    <mergeCell ref="C4:C5"/>
    <mergeCell ref="D4:A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2013-12-12T09:16:29Z</dcterms:modified>
</cp:coreProperties>
</file>