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20" windowWidth="18180" windowHeight="9000"/>
  </bookViews>
  <sheets>
    <sheet name="1---------" sheetId="1" r:id="rId1"/>
    <sheet name="3---------" sheetId="6" r:id="rId2"/>
  </sheets>
  <definedNames>
    <definedName name="solver_adj" localSheetId="0" hidden="1">'1---------'!$B$54:$B$55</definedName>
    <definedName name="solver_adj" localSheetId="1" hidden="1">'3---------'!$B$54:$B$55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'1---------'!$B$57</definedName>
    <definedName name="solver_lhs1" localSheetId="1" hidden="1">'3---------'!$B$57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1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pt" localSheetId="0" hidden="1">'1---------'!$B$56</definedName>
    <definedName name="solver_opt" localSheetId="1" hidden="1">'3---------'!$B$56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hs1" localSheetId="0" hidden="1">'1---------'!$C$12</definedName>
    <definedName name="solver_rhs1" localSheetId="1" hidden="1">800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150</definedName>
    <definedName name="solver_val" localSheetId="1" hidden="1">1200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C63" i="6" l="1"/>
  <c r="C68" i="6" s="1"/>
  <c r="B68" i="6"/>
  <c r="C68" i="1"/>
  <c r="B68" i="1"/>
  <c r="B63" i="6"/>
  <c r="B42" i="6"/>
  <c r="B41" i="6"/>
  <c r="B41" i="1"/>
  <c r="B40" i="6"/>
  <c r="B58" i="6"/>
  <c r="B57" i="6"/>
  <c r="B56" i="6"/>
  <c r="B53" i="6"/>
  <c r="B52" i="6"/>
  <c r="B47" i="6"/>
  <c r="B48" i="6" s="1"/>
  <c r="B49" i="6" s="1"/>
  <c r="B44" i="6"/>
  <c r="B37" i="6"/>
  <c r="B36" i="6"/>
  <c r="B35" i="6"/>
  <c r="B34" i="6"/>
  <c r="B33" i="6"/>
  <c r="B30" i="6"/>
  <c r="B29" i="6"/>
  <c r="B69" i="1"/>
  <c r="A71" i="1" s="1"/>
  <c r="B48" i="1"/>
  <c r="B67" i="1"/>
  <c r="B64" i="1"/>
  <c r="C63" i="1"/>
  <c r="B63" i="1"/>
  <c r="B58" i="1"/>
  <c r="B57" i="1"/>
  <c r="B56" i="1"/>
  <c r="B53" i="1"/>
  <c r="B52" i="1"/>
  <c r="B47" i="1"/>
  <c r="B44" i="1"/>
  <c r="B42" i="1"/>
  <c r="B37" i="1"/>
  <c r="B40" i="1"/>
  <c r="B36" i="1"/>
  <c r="B35" i="1"/>
  <c r="B29" i="1"/>
  <c r="B30" i="1"/>
  <c r="B34" i="1"/>
  <c r="B33" i="1"/>
  <c r="B69" i="6" l="1"/>
  <c r="A71" i="6" s="1"/>
  <c r="B64" i="6"/>
  <c r="B67" i="6" s="1"/>
  <c r="B70" i="1"/>
  <c r="B49" i="1"/>
  <c r="B70" i="6" l="1"/>
</calcChain>
</file>

<file path=xl/sharedStrings.xml><?xml version="1.0" encoding="utf-8"?>
<sst xmlns="http://schemas.openxmlformats.org/spreadsheetml/2006/main" count="114" uniqueCount="48">
  <si>
    <t>Показатели</t>
  </si>
  <si>
    <t>1. В базисном году спрос на товар характеризовался точками: </t>
  </si>
  <si>
    <t>-точка А: цена, ден.ед.</t>
  </si>
  <si>
    <t xml:space="preserve"> Кол-во, ед.</t>
  </si>
  <si>
    <t>-точка Б: цена, ден.ед.</t>
  </si>
  <si>
    <t xml:space="preserve"> кол-во, ед. </t>
  </si>
  <si>
    <t>2. В текущем году спрос на товар характеризовался точками: </t>
  </si>
  <si>
    <t>-точка В: цена, ден.ед.</t>
  </si>
  <si>
    <t xml:space="preserve"> кол-во, ед.</t>
  </si>
  <si>
    <t>-точка Г: цена, ден.ед.</t>
  </si>
  <si>
    <t xml:space="preserve"> кол-во,ед.</t>
  </si>
  <si>
    <t>3. В базисном году предложение характеризовалось точками: </t>
  </si>
  <si>
    <t>-точка Д: цена, ден. ед.</t>
  </si>
  <si>
    <t>-точка Е: цена, ден. ед.</t>
  </si>
  <si>
    <t>Вариант</t>
  </si>
  <si>
    <t>Базисный</t>
  </si>
  <si>
    <t>Текущий</t>
  </si>
  <si>
    <t>4. Снижение предложения в текущем году по сравнению с базисным годом, %</t>
  </si>
  <si>
    <t>5. Индекс изменения цен, i</t>
  </si>
  <si>
    <t>6. Среднедушевой доход составил:</t>
  </si>
  <si>
    <t>8. Рыночная цена товара в предшествующем периоде установилась на F % ниже равновесной</t>
  </si>
  <si>
    <r>
      <t>7. Среднедушевой доход  в текущем году I</t>
    </r>
    <r>
      <rPr>
        <vertAlign val="subscript"/>
        <sz val="14"/>
        <color rgb="FF000000"/>
        <rFont val="Times New Roman"/>
        <family val="1"/>
        <charset val="204"/>
      </rPr>
      <t>1</t>
    </r>
    <r>
      <rPr>
        <sz val="14"/>
        <color rgb="FF000000"/>
        <rFont val="Times New Roman"/>
        <family val="1"/>
        <charset val="204"/>
      </rPr>
      <t>, руб. в месяц</t>
    </r>
  </si>
  <si>
    <r>
      <t>Q</t>
    </r>
    <r>
      <rPr>
        <vertAlign val="subscript"/>
        <sz val="14"/>
        <color theme="1"/>
        <rFont val="Times New Roman"/>
        <family val="1"/>
        <charset val="204"/>
      </rPr>
      <t xml:space="preserve">d </t>
    </r>
    <r>
      <rPr>
        <sz val="14"/>
        <color theme="1"/>
        <rFont val="Times New Roman"/>
        <family val="1"/>
        <charset val="204"/>
      </rPr>
      <t>= a – b</t>
    </r>
    <r>
      <rPr>
        <sz val="14"/>
        <color theme="1"/>
        <rFont val="Symbol"/>
        <family val="1"/>
        <charset val="2"/>
      </rPr>
      <t>×</t>
    </r>
    <r>
      <rPr>
        <sz val="14"/>
        <color theme="1"/>
        <rFont val="Times New Roman"/>
        <family val="1"/>
        <charset val="204"/>
      </rPr>
      <t>P,</t>
    </r>
  </si>
  <si>
    <r>
      <t>Q</t>
    </r>
    <r>
      <rPr>
        <vertAlign val="subscript"/>
        <sz val="14"/>
        <color theme="1"/>
        <rFont val="Times New Roman"/>
        <family val="1"/>
        <charset val="204"/>
      </rPr>
      <t>s</t>
    </r>
    <r>
      <rPr>
        <sz val="14"/>
        <color theme="1"/>
        <rFont val="Times New Roman"/>
        <family val="1"/>
        <charset val="204"/>
      </rPr>
      <t xml:space="preserve"> = c + e</t>
    </r>
    <r>
      <rPr>
        <sz val="14"/>
        <color theme="1"/>
        <rFont val="Symbol"/>
        <family val="1"/>
        <charset val="2"/>
      </rPr>
      <t>×</t>
    </r>
    <r>
      <rPr>
        <sz val="14"/>
        <color theme="1"/>
        <rFont val="Times New Roman"/>
        <family val="1"/>
        <charset val="204"/>
      </rPr>
      <t>P,</t>
    </r>
  </si>
  <si>
    <t>Предполагая, что зависимость объема спрашиваемого и предлагаемого товара от его цены линейная, функции спроса и предложения запишем в следующем виде:</t>
  </si>
  <si>
    <t>Решение</t>
  </si>
  <si>
    <t>где Qd, Qs – количество, соответственно спрашиваемого и предлагаемого товара, ед;        P – цена товара, ден. ед.;        a, b, c, e – переменные.</t>
  </si>
  <si>
    <t>a=</t>
  </si>
  <si>
    <t>уравнение 1</t>
  </si>
  <si>
    <t>уравнение 2</t>
  </si>
  <si>
    <t>b=</t>
  </si>
  <si>
    <t>c=</t>
  </si>
  <si>
    <t>e=</t>
  </si>
  <si>
    <t>p</t>
  </si>
  <si>
    <r>
      <t>откуда P</t>
    </r>
    <r>
      <rPr>
        <vertAlign val="superscript"/>
        <sz val="14"/>
        <color theme="1"/>
        <rFont val="Times New Roman"/>
        <family val="1"/>
        <charset val="204"/>
      </rPr>
      <t>*</t>
    </r>
    <r>
      <rPr>
        <vertAlign val="subscript"/>
        <sz val="14"/>
        <color theme="1"/>
        <rFont val="Times New Roman"/>
        <family val="1"/>
        <charset val="204"/>
      </rPr>
      <t>0 =</t>
    </r>
  </si>
  <si>
    <t>Тонн</t>
  </si>
  <si>
    <r>
      <t xml:space="preserve"> Q</t>
    </r>
    <r>
      <rPr>
        <vertAlign val="superscript"/>
        <sz val="14"/>
        <color theme="1"/>
        <rFont val="Times New Roman"/>
        <family val="1"/>
        <charset val="204"/>
      </rPr>
      <t>*</t>
    </r>
    <r>
      <rPr>
        <vertAlign val="subscript"/>
        <sz val="14"/>
        <color theme="1"/>
        <rFont val="Times New Roman"/>
        <family val="1"/>
        <charset val="204"/>
      </rPr>
      <t xml:space="preserve">0 </t>
    </r>
    <r>
      <rPr>
        <sz val="14"/>
        <color theme="1"/>
        <rFont val="Times New Roman"/>
        <family val="1"/>
        <charset val="204"/>
      </rPr>
      <t>=</t>
    </r>
  </si>
  <si>
    <t>Определим уравнение спроса на товар в текущем году:</t>
  </si>
  <si>
    <t>Определим уравнение предложения на товар в текущем году:</t>
  </si>
  <si>
    <t>Определим координаты точки рыночного равновесия в текущем году:</t>
  </si>
  <si>
    <r>
      <t>откуда P</t>
    </r>
    <r>
      <rPr>
        <vertAlign val="superscript"/>
        <sz val="14"/>
        <color theme="1"/>
        <rFont val="Times New Roman"/>
        <family val="1"/>
        <charset val="204"/>
      </rPr>
      <t>*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>=</t>
    </r>
  </si>
  <si>
    <r>
      <t>Q</t>
    </r>
    <r>
      <rPr>
        <vertAlign val="superscript"/>
        <sz val="14"/>
        <color theme="1"/>
        <rFont val="Times New Roman"/>
        <family val="1"/>
        <charset val="204"/>
      </rPr>
      <t>*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>=</t>
    </r>
  </si>
  <si>
    <t xml:space="preserve">тыс. руб. </t>
  </si>
  <si>
    <t>тонн.</t>
  </si>
  <si>
    <r>
      <t>Определим координаты точки рыночного равновесия в</t>
    </r>
    <r>
      <rPr>
        <sz val="14"/>
        <color theme="9" tint="0.39997558519241921"/>
        <rFont val="Calibri"/>
        <family val="2"/>
        <charset val="204"/>
        <scheme val="minor"/>
      </rPr>
      <t xml:space="preserve"> базисном году:</t>
    </r>
  </si>
  <si>
    <r>
      <t xml:space="preserve">Определим уравнение спроса и предложения на товар в </t>
    </r>
    <r>
      <rPr>
        <sz val="14"/>
        <color theme="9" tint="0.39997558519241921"/>
        <rFont val="Calibri"/>
        <family val="2"/>
        <charset val="204"/>
        <scheme val="minor"/>
      </rPr>
      <t>базисном году:</t>
    </r>
  </si>
  <si>
    <t>с + 0,15e = 500</t>
  </si>
  <si>
    <t>с + 0,28e =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</si>
</sst>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vertAlign val="subscript"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9" tint="-0.249977111117893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sz val="14"/>
      <color rgb="FF00B0F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9" tint="0.39997558519241921"/>
      <name val="Calibri"/>
      <family val="2"/>
      <charset val="204"/>
      <scheme val="minor"/>
    </font>
    <font>
      <b/>
      <sz val="14"/>
      <color rgb="FF00B0F0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/>
    <xf numFmtId="0" fontId="9" fillId="0" borderId="0" xfId="0" applyFont="1"/>
    <xf numFmtId="0" fontId="3" fillId="2" borderId="1" xfId="0" applyFont="1" applyFill="1" applyBorder="1"/>
    <xf numFmtId="0" fontId="3" fillId="4" borderId="1" xfId="0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7" borderId="1" xfId="0" applyFont="1" applyFill="1" applyBorder="1"/>
    <xf numFmtId="0" fontId="3" fillId="3" borderId="1" xfId="0" applyFont="1" applyFill="1" applyBorder="1"/>
    <xf numFmtId="0" fontId="4" fillId="0" borderId="0" xfId="0" applyFont="1" applyAlignment="1">
      <alignment horizontal="justify" vertical="center"/>
    </xf>
    <xf numFmtId="1" fontId="3" fillId="3" borderId="1" xfId="0" applyNumberFormat="1" applyFont="1" applyFill="1" applyBorder="1"/>
    <xf numFmtId="0" fontId="10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7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wrapText="1"/>
    </xf>
    <xf numFmtId="2" fontId="15" fillId="8" borderId="0" xfId="0" applyNumberFormat="1" applyFont="1" applyFill="1"/>
    <xf numFmtId="2" fontId="3" fillId="8" borderId="0" xfId="0" applyNumberFormat="1" applyFont="1" applyFill="1"/>
    <xf numFmtId="0" fontId="4" fillId="8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" fontId="3" fillId="5" borderId="0" xfId="0" applyNumberFormat="1" applyFont="1" applyFill="1"/>
    <xf numFmtId="0" fontId="3" fillId="5" borderId="0" xfId="0" applyFont="1" applyFill="1"/>
    <xf numFmtId="0" fontId="17" fillId="0" borderId="0" xfId="0" applyFont="1"/>
    <xf numFmtId="0" fontId="18" fillId="0" borderId="0" xfId="0" applyFont="1"/>
    <xf numFmtId="1" fontId="1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4206240</xdr:colOff>
          <xdr:row>59</xdr:row>
          <xdr:rowOff>68580</xdr:rowOff>
        </xdr:from>
        <xdr:to>
          <xdr:col>2</xdr:col>
          <xdr:colOff>419100</xdr:colOff>
          <xdr:row>61</xdr:row>
          <xdr:rowOff>129540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4206240</xdr:colOff>
          <xdr:row>59</xdr:row>
          <xdr:rowOff>68580</xdr:rowOff>
        </xdr:from>
        <xdr:to>
          <xdr:col>2</xdr:col>
          <xdr:colOff>419100</xdr:colOff>
          <xdr:row>61</xdr:row>
          <xdr:rowOff>129540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71"/>
  <sheetViews>
    <sheetView tabSelected="1" topLeftCell="A17" zoomScale="85" zoomScaleNormal="85" workbookViewId="0">
      <selection activeCell="B54" sqref="B54"/>
    </sheetView>
  </sheetViews>
  <sheetFormatPr defaultRowHeight="18" x14ac:dyDescent="0.35"/>
  <cols>
    <col min="1" max="1" width="70.88671875" style="12" bestFit="1" customWidth="1"/>
    <col min="2" max="2" width="19.33203125" style="12" customWidth="1"/>
    <col min="3" max="3" width="10.33203125" style="12" bestFit="1" customWidth="1"/>
    <col min="4" max="4" width="11.44140625" style="12" bestFit="1" customWidth="1"/>
    <col min="5" max="16384" width="8.88671875" style="12"/>
  </cols>
  <sheetData>
    <row r="1" spans="1:4" ht="18.600000000000001" thickBot="1" x14ac:dyDescent="0.4">
      <c r="A1" s="53" t="s">
        <v>0</v>
      </c>
      <c r="B1" s="57" t="s">
        <v>14</v>
      </c>
      <c r="C1" s="12" t="s">
        <v>16</v>
      </c>
      <c r="D1" s="12" t="s">
        <v>15</v>
      </c>
    </row>
    <row r="2" spans="1:4" ht="18.600000000000001" thickBot="1" x14ac:dyDescent="0.4">
      <c r="A2" s="54"/>
      <c r="B2" s="58">
        <v>1</v>
      </c>
      <c r="C2" s="55"/>
    </row>
    <row r="3" spans="1:4" x14ac:dyDescent="0.35">
      <c r="A3" s="3" t="s">
        <v>1</v>
      </c>
      <c r="B3" s="56"/>
      <c r="C3" s="22"/>
    </row>
    <row r="4" spans="1:4" ht="18.600000000000001" thickBot="1" x14ac:dyDescent="0.4">
      <c r="A4" s="5" t="s">
        <v>2</v>
      </c>
      <c r="B4" s="2">
        <v>0.16</v>
      </c>
      <c r="C4" s="24">
        <v>0.1</v>
      </c>
    </row>
    <row r="5" spans="1:4" ht="18.600000000000001" thickBot="1" x14ac:dyDescent="0.4">
      <c r="A5" s="5" t="s">
        <v>3</v>
      </c>
      <c r="B5" s="2">
        <v>1260</v>
      </c>
      <c r="C5" s="24">
        <v>180</v>
      </c>
    </row>
    <row r="6" spans="1:4" ht="18.600000000000001" thickBot="1" x14ac:dyDescent="0.4">
      <c r="A6" s="5" t="s">
        <v>4</v>
      </c>
      <c r="B6" s="2">
        <v>0.24</v>
      </c>
      <c r="C6" s="24">
        <v>0.3</v>
      </c>
    </row>
    <row r="7" spans="1:4" ht="18.600000000000001" thickBot="1" x14ac:dyDescent="0.4">
      <c r="A7" s="5" t="s">
        <v>5</v>
      </c>
      <c r="B7" s="2">
        <v>910</v>
      </c>
      <c r="C7" s="24">
        <v>90</v>
      </c>
    </row>
    <row r="8" spans="1:4" x14ac:dyDescent="0.35">
      <c r="A8" s="3" t="s">
        <v>6</v>
      </c>
      <c r="B8" s="4"/>
    </row>
    <row r="9" spans="1:4" ht="18.600000000000001" thickBot="1" x14ac:dyDescent="0.4">
      <c r="A9" s="5" t="s">
        <v>7</v>
      </c>
      <c r="B9" s="2">
        <v>1.8</v>
      </c>
      <c r="C9" s="43">
        <v>1</v>
      </c>
    </row>
    <row r="10" spans="1:4" ht="18.600000000000001" thickBot="1" x14ac:dyDescent="0.4">
      <c r="A10" s="5" t="s">
        <v>8</v>
      </c>
      <c r="B10" s="2">
        <v>1200</v>
      </c>
      <c r="C10" s="43">
        <v>150</v>
      </c>
    </row>
    <row r="11" spans="1:4" ht="18.600000000000001" thickBot="1" x14ac:dyDescent="0.4">
      <c r="A11" s="5" t="s">
        <v>9</v>
      </c>
      <c r="B11" s="2">
        <v>3</v>
      </c>
      <c r="C11" s="43">
        <v>3</v>
      </c>
    </row>
    <row r="12" spans="1:4" ht="18.600000000000001" thickBot="1" x14ac:dyDescent="0.4">
      <c r="A12" s="5" t="s">
        <v>10</v>
      </c>
      <c r="B12" s="2">
        <v>800</v>
      </c>
      <c r="C12" s="43">
        <v>100</v>
      </c>
    </row>
    <row r="13" spans="1:4" x14ac:dyDescent="0.35">
      <c r="A13" s="8" t="s">
        <v>11</v>
      </c>
      <c r="B13" s="4"/>
    </row>
    <row r="14" spans="1:4" ht="18.600000000000001" thickBot="1" x14ac:dyDescent="0.4">
      <c r="A14" s="9" t="s">
        <v>12</v>
      </c>
      <c r="B14" s="2">
        <v>0.15</v>
      </c>
      <c r="C14" s="33">
        <v>0.3</v>
      </c>
    </row>
    <row r="15" spans="1:4" ht="18.600000000000001" thickBot="1" x14ac:dyDescent="0.4">
      <c r="A15" s="9" t="s">
        <v>8</v>
      </c>
      <c r="B15" s="2">
        <v>500</v>
      </c>
      <c r="C15" s="33">
        <v>200</v>
      </c>
    </row>
    <row r="16" spans="1:4" ht="18.600000000000001" thickBot="1" x14ac:dyDescent="0.4">
      <c r="A16" s="9" t="s">
        <v>13</v>
      </c>
      <c r="B16" s="2">
        <v>0.28000000000000003</v>
      </c>
      <c r="C16" s="33">
        <v>0.1</v>
      </c>
    </row>
    <row r="17" spans="1:3" ht="18.600000000000001" thickBot="1" x14ac:dyDescent="0.4">
      <c r="A17" s="9" t="s">
        <v>5</v>
      </c>
      <c r="B17" s="2">
        <v>1200</v>
      </c>
      <c r="C17" s="33">
        <v>120</v>
      </c>
    </row>
    <row r="18" spans="1:3" ht="36.6" thickBot="1" x14ac:dyDescent="0.4">
      <c r="A18" s="40" t="s">
        <v>17</v>
      </c>
      <c r="B18" s="7">
        <v>15</v>
      </c>
      <c r="C18" s="23">
        <v>20</v>
      </c>
    </row>
    <row r="19" spans="1:3" ht="18.600000000000001" thickBot="1" x14ac:dyDescent="0.4">
      <c r="A19" s="10" t="s">
        <v>18</v>
      </c>
      <c r="B19" s="6">
        <v>10</v>
      </c>
      <c r="C19" s="23">
        <v>10</v>
      </c>
    </row>
    <row r="20" spans="1:3" ht="18.600000000000001" thickBot="1" x14ac:dyDescent="0.4">
      <c r="A20" s="11" t="s">
        <v>19</v>
      </c>
      <c r="B20" s="1">
        <v>240</v>
      </c>
      <c r="C20" s="23">
        <v>250</v>
      </c>
    </row>
    <row r="21" spans="1:3" ht="21" thickBot="1" x14ac:dyDescent="0.4">
      <c r="A21" s="16" t="s">
        <v>21</v>
      </c>
      <c r="B21" s="1">
        <v>1300</v>
      </c>
      <c r="C21" s="23">
        <v>1000</v>
      </c>
    </row>
    <row r="22" spans="1:3" ht="36" x14ac:dyDescent="0.35">
      <c r="A22" s="14" t="s">
        <v>20</v>
      </c>
      <c r="B22" s="15">
        <v>30</v>
      </c>
    </row>
    <row r="23" spans="1:3" x14ac:dyDescent="0.35">
      <c r="A23" s="20" t="s">
        <v>25</v>
      </c>
      <c r="B23" s="21"/>
    </row>
    <row r="24" spans="1:3" x14ac:dyDescent="0.35">
      <c r="A24" s="12" t="s">
        <v>24</v>
      </c>
      <c r="C24" s="13"/>
    </row>
    <row r="25" spans="1:3" ht="20.399999999999999" x14ac:dyDescent="0.35">
      <c r="A25" s="17"/>
      <c r="B25" s="18" t="s">
        <v>22</v>
      </c>
      <c r="C25" s="19"/>
    </row>
    <row r="26" spans="1:3" ht="20.399999999999999" x14ac:dyDescent="0.35">
      <c r="A26" s="17"/>
      <c r="B26" s="18" t="s">
        <v>23</v>
      </c>
      <c r="C26" s="19"/>
    </row>
    <row r="27" spans="1:3" x14ac:dyDescent="0.35">
      <c r="A27" s="12" t="s">
        <v>26</v>
      </c>
    </row>
    <row r="28" spans="1:3" x14ac:dyDescent="0.35">
      <c r="A28" s="12" t="s">
        <v>45</v>
      </c>
    </row>
    <row r="29" spans="1:3" x14ac:dyDescent="0.35">
      <c r="A29" s="27"/>
      <c r="B29" s="31" t="str">
        <f>"a - "&amp;C4&amp;"b = "&amp;C5&amp;""</f>
        <v>a - 0,1b = 180</v>
      </c>
    </row>
    <row r="30" spans="1:3" x14ac:dyDescent="0.35">
      <c r="A30" s="27"/>
      <c r="B30" s="31" t="str">
        <f>"a - "&amp;C6&amp;"b = "&amp;C7&amp;""</f>
        <v>a - 0,3b = 90</v>
      </c>
    </row>
    <row r="31" spans="1:3" x14ac:dyDescent="0.35">
      <c r="A31" s="28" t="s">
        <v>27</v>
      </c>
      <c r="B31" s="36">
        <v>225</v>
      </c>
    </row>
    <row r="32" spans="1:3" x14ac:dyDescent="0.35">
      <c r="A32" s="28" t="s">
        <v>30</v>
      </c>
      <c r="B32" s="36">
        <v>449.99999999999977</v>
      </c>
    </row>
    <row r="33" spans="1:3" x14ac:dyDescent="0.35">
      <c r="A33" s="28" t="s">
        <v>28</v>
      </c>
      <c r="B33" s="29">
        <f>B31-C4*B32</f>
        <v>180.00000000000003</v>
      </c>
    </row>
    <row r="34" spans="1:3" x14ac:dyDescent="0.35">
      <c r="A34" s="28" t="s">
        <v>29</v>
      </c>
      <c r="B34" s="29">
        <f>B31-C6*B32</f>
        <v>90.000000000000085</v>
      </c>
    </row>
    <row r="35" spans="1:3" x14ac:dyDescent="0.35">
      <c r="B35" s="48" t="str">
        <f>"Qd0 = "&amp;B31&amp;-B32&amp;"p"</f>
        <v>Qd0 = 225-450p</v>
      </c>
    </row>
    <row r="36" spans="1:3" x14ac:dyDescent="0.35">
      <c r="A36" s="27"/>
      <c r="B36" s="32" t="str">
        <f>"c + "&amp;C14&amp;"e = "&amp;C15&amp;""</f>
        <v>c + 0,3e = 200</v>
      </c>
    </row>
    <row r="37" spans="1:3" x14ac:dyDescent="0.35">
      <c r="A37" s="27"/>
      <c r="B37" s="32" t="str">
        <f>"c + "&amp;C16&amp;"e = "&amp;C17&amp;""</f>
        <v>c + 0,1e = 120</v>
      </c>
    </row>
    <row r="38" spans="1:3" x14ac:dyDescent="0.35">
      <c r="A38" s="28" t="s">
        <v>31</v>
      </c>
      <c r="B38" s="38">
        <v>80</v>
      </c>
    </row>
    <row r="39" spans="1:3" x14ac:dyDescent="0.35">
      <c r="A39" s="28" t="s">
        <v>32</v>
      </c>
      <c r="B39" s="38">
        <v>400</v>
      </c>
    </row>
    <row r="40" spans="1:3" x14ac:dyDescent="0.35">
      <c r="A40" s="28" t="s">
        <v>28</v>
      </c>
      <c r="B40" s="29">
        <f>B38+C14*B39</f>
        <v>200</v>
      </c>
    </row>
    <row r="41" spans="1:3" x14ac:dyDescent="0.35">
      <c r="A41" s="28" t="s">
        <v>29</v>
      </c>
      <c r="B41" s="29">
        <f>B38+C16*B39</f>
        <v>120</v>
      </c>
    </row>
    <row r="42" spans="1:3" x14ac:dyDescent="0.35">
      <c r="B42" s="47" t="str">
        <f>"Qs90 = "&amp;B38&amp;" + "&amp;B39&amp;"p"</f>
        <v>Qs90 = 80 + 400p</v>
      </c>
    </row>
    <row r="43" spans="1:3" x14ac:dyDescent="0.35">
      <c r="A43" s="12" t="s">
        <v>44</v>
      </c>
      <c r="B43" s="30"/>
    </row>
    <row r="44" spans="1:3" x14ac:dyDescent="0.35">
      <c r="B44" s="46" t="str">
        <f>""&amp;B31&amp;"-"&amp;B32&amp;"p = "&amp;B38&amp;" + "&amp;B39&amp;"p"</f>
        <v>225-450p = 80 + 400p</v>
      </c>
    </row>
    <row r="46" spans="1:3" ht="21.6" x14ac:dyDescent="0.45">
      <c r="A46" s="42" t="s">
        <v>34</v>
      </c>
      <c r="B46" s="26">
        <v>849.99999999999977</v>
      </c>
      <c r="C46" s="12" t="s">
        <v>33</v>
      </c>
    </row>
    <row r="47" spans="1:3" x14ac:dyDescent="0.35">
      <c r="A47" s="25"/>
      <c r="B47" s="26">
        <f>B31-B38</f>
        <v>145</v>
      </c>
    </row>
    <row r="48" spans="1:3" x14ac:dyDescent="0.35">
      <c r="B48" s="51">
        <f>ROUND(B47/B46,2)</f>
        <v>0.17</v>
      </c>
      <c r="C48" s="52" t="s">
        <v>42</v>
      </c>
    </row>
    <row r="49" spans="1:4" ht="21.6" x14ac:dyDescent="0.45">
      <c r="A49" s="42" t="s">
        <v>36</v>
      </c>
      <c r="B49" s="26">
        <f>B31-B32*B48</f>
        <v>148.50000000000003</v>
      </c>
      <c r="C49" s="12" t="s">
        <v>35</v>
      </c>
    </row>
    <row r="51" spans="1:4" x14ac:dyDescent="0.35">
      <c r="A51" s="37" t="s">
        <v>37</v>
      </c>
    </row>
    <row r="52" spans="1:4" x14ac:dyDescent="0.35">
      <c r="A52" s="27"/>
      <c r="B52" s="35" t="str">
        <f>"a - "&amp;C9&amp;"b = "&amp;C10&amp;""</f>
        <v>a - 1b = 150</v>
      </c>
    </row>
    <row r="53" spans="1:4" x14ac:dyDescent="0.35">
      <c r="A53" s="27"/>
      <c r="B53" s="35" t="str">
        <f>"a - "&amp;C11&amp;"b = "&amp;C12&amp;""</f>
        <v>a - 3b = 100</v>
      </c>
    </row>
    <row r="54" spans="1:4" x14ac:dyDescent="0.35">
      <c r="A54" s="28" t="s">
        <v>27</v>
      </c>
      <c r="B54" s="38">
        <v>175</v>
      </c>
    </row>
    <row r="55" spans="1:4" x14ac:dyDescent="0.35">
      <c r="A55" s="28" t="s">
        <v>30</v>
      </c>
      <c r="B55" s="38">
        <v>25</v>
      </c>
    </row>
    <row r="56" spans="1:4" x14ac:dyDescent="0.35">
      <c r="A56" s="28" t="s">
        <v>28</v>
      </c>
      <c r="B56" s="29">
        <f>B54-C9*B55</f>
        <v>150</v>
      </c>
    </row>
    <row r="57" spans="1:4" x14ac:dyDescent="0.35">
      <c r="A57" s="28" t="s">
        <v>29</v>
      </c>
      <c r="B57" s="29">
        <f>B54-C11*B55</f>
        <v>100</v>
      </c>
    </row>
    <row r="58" spans="1:4" x14ac:dyDescent="0.35">
      <c r="B58" s="39" t="str">
        <f>"Qd1 = "&amp;B54&amp;-B55&amp;"p"</f>
        <v>Qd1 = 175-25p</v>
      </c>
    </row>
    <row r="59" spans="1:4" x14ac:dyDescent="0.35">
      <c r="A59" s="37" t="s">
        <v>38</v>
      </c>
    </row>
    <row r="60" spans="1:4" x14ac:dyDescent="0.35">
      <c r="A60"/>
    </row>
    <row r="63" spans="1:4" x14ac:dyDescent="0.35">
      <c r="B63" s="12">
        <f>B38*(1-(C18/100))</f>
        <v>64</v>
      </c>
      <c r="C63" s="12">
        <f>B39/10*(1-(C18/100))</f>
        <v>32</v>
      </c>
      <c r="D63" s="12" t="s">
        <v>33</v>
      </c>
    </row>
    <row r="64" spans="1:4" x14ac:dyDescent="0.35">
      <c r="B64" s="44" t="str">
        <f>"Qs1 = "&amp;B63&amp;"+"&amp;C63&amp;"p"</f>
        <v>Qs1 = 64+32p</v>
      </c>
    </row>
    <row r="66" spans="1:4" x14ac:dyDescent="0.35">
      <c r="A66" s="12" t="s">
        <v>39</v>
      </c>
      <c r="B66" s="30"/>
    </row>
    <row r="67" spans="1:4" ht="21" x14ac:dyDescent="0.4">
      <c r="B67" s="45" t="str">
        <f>""&amp;B54&amp;"-"&amp;B55&amp;"p = "&amp;B64&amp;""</f>
        <v>175-25p = Qs1 = 64+32p</v>
      </c>
    </row>
    <row r="68" spans="1:4" x14ac:dyDescent="0.35">
      <c r="B68" s="63">
        <f>B54-B63</f>
        <v>111</v>
      </c>
      <c r="C68" s="26">
        <f>C63+B55</f>
        <v>57</v>
      </c>
      <c r="D68" s="12" t="s">
        <v>33</v>
      </c>
    </row>
    <row r="69" spans="1:4" ht="21.6" x14ac:dyDescent="0.45">
      <c r="A69" s="42" t="s">
        <v>40</v>
      </c>
      <c r="B69" s="50">
        <f>ROUND(B68/C68,2)</f>
        <v>1.95</v>
      </c>
      <c r="C69" s="52" t="s">
        <v>42</v>
      </c>
    </row>
    <row r="70" spans="1:4" ht="21.6" x14ac:dyDescent="0.45">
      <c r="A70" s="42" t="s">
        <v>41</v>
      </c>
      <c r="B70" s="26">
        <f>B54-B55*B69</f>
        <v>126.25</v>
      </c>
      <c r="C70" s="41" t="s">
        <v>43</v>
      </c>
    </row>
    <row r="71" spans="1:4" ht="54" x14ac:dyDescent="0.35">
      <c r="A71" s="49" t="str">
        <f>"Следовательно, за прошедший период равновесное количество товара "&amp;IF(B69&gt;B48,"снизилось","увеличилось")&amp;", а цена  "&amp;IF(B69&gt;B48,"возросла","упала")&amp;"  с "&amp;B48&amp;" до "&amp;B69&amp;" тыс. руб. (в ценах базисного года)."</f>
        <v>Следовательно, за прошедший период равновесное количество товара снизилось, а цена  возросла  с 0,17 до 1,95 тыс. руб. (в ценах базисного года).</v>
      </c>
    </row>
  </sheetData>
  <mergeCells count="1">
    <mergeCell ref="A1:A2"/>
  </mergeCells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4206240</xdr:colOff>
                <xdr:row>59</xdr:row>
                <xdr:rowOff>68580</xdr:rowOff>
              </from>
              <to>
                <xdr:col>2</xdr:col>
                <xdr:colOff>419100</xdr:colOff>
                <xdr:row>61</xdr:row>
                <xdr:rowOff>129540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71"/>
  <sheetViews>
    <sheetView topLeftCell="A17" zoomScale="85" zoomScaleNormal="85" workbookViewId="0">
      <selection activeCell="A71" sqref="A71"/>
    </sheetView>
  </sheetViews>
  <sheetFormatPr defaultRowHeight="18" x14ac:dyDescent="0.35"/>
  <cols>
    <col min="1" max="1" width="70.88671875" style="12" bestFit="1" customWidth="1"/>
    <col min="2" max="2" width="19.6640625" style="12" customWidth="1"/>
    <col min="3" max="3" width="10.33203125" style="12" bestFit="1" customWidth="1"/>
    <col min="4" max="4" width="11.44140625" style="12" bestFit="1" customWidth="1"/>
    <col min="5" max="16384" width="8.88671875" style="12"/>
  </cols>
  <sheetData>
    <row r="1" spans="1:3" ht="18.600000000000001" thickBot="1" x14ac:dyDescent="0.4">
      <c r="A1" s="53" t="s">
        <v>0</v>
      </c>
      <c r="B1" s="57" t="s">
        <v>14</v>
      </c>
    </row>
    <row r="2" spans="1:3" ht="18.600000000000001" thickBot="1" x14ac:dyDescent="0.4">
      <c r="A2" s="54"/>
      <c r="B2" s="58">
        <v>3</v>
      </c>
      <c r="C2" s="55"/>
    </row>
    <row r="3" spans="1:3" x14ac:dyDescent="0.35">
      <c r="A3" s="3" t="s">
        <v>1</v>
      </c>
      <c r="B3" s="56"/>
      <c r="C3" s="22"/>
    </row>
    <row r="4" spans="1:3" ht="18.600000000000001" thickBot="1" x14ac:dyDescent="0.4">
      <c r="A4" s="5" t="s">
        <v>2</v>
      </c>
      <c r="B4" s="2">
        <v>0.16</v>
      </c>
      <c r="C4" s="24">
        <v>0.16</v>
      </c>
    </row>
    <row r="5" spans="1:3" ht="18.600000000000001" thickBot="1" x14ac:dyDescent="0.4">
      <c r="A5" s="5" t="s">
        <v>3</v>
      </c>
      <c r="B5" s="2">
        <v>1260</v>
      </c>
      <c r="C5" s="24">
        <v>1260</v>
      </c>
    </row>
    <row r="6" spans="1:3" ht="18.600000000000001" thickBot="1" x14ac:dyDescent="0.4">
      <c r="A6" s="5" t="s">
        <v>4</v>
      </c>
      <c r="B6" s="2">
        <v>0.24</v>
      </c>
      <c r="C6" s="24">
        <v>0.24</v>
      </c>
    </row>
    <row r="7" spans="1:3" ht="18.600000000000001" thickBot="1" x14ac:dyDescent="0.4">
      <c r="A7" s="5" t="s">
        <v>5</v>
      </c>
      <c r="B7" s="2">
        <v>910</v>
      </c>
      <c r="C7" s="24">
        <v>910</v>
      </c>
    </row>
    <row r="8" spans="1:3" x14ac:dyDescent="0.35">
      <c r="A8" s="3" t="s">
        <v>6</v>
      </c>
      <c r="B8" s="4"/>
    </row>
    <row r="9" spans="1:3" ht="18.600000000000001" thickBot="1" x14ac:dyDescent="0.4">
      <c r="A9" s="5" t="s">
        <v>7</v>
      </c>
      <c r="B9" s="2">
        <v>1.8</v>
      </c>
      <c r="C9" s="43">
        <v>1.8</v>
      </c>
    </row>
    <row r="10" spans="1:3" ht="18.600000000000001" thickBot="1" x14ac:dyDescent="0.4">
      <c r="A10" s="5" t="s">
        <v>8</v>
      </c>
      <c r="B10" s="2">
        <v>1200</v>
      </c>
      <c r="C10" s="43">
        <v>1200</v>
      </c>
    </row>
    <row r="11" spans="1:3" ht="18.600000000000001" thickBot="1" x14ac:dyDescent="0.4">
      <c r="A11" s="5" t="s">
        <v>9</v>
      </c>
      <c r="B11" s="2">
        <v>3</v>
      </c>
      <c r="C11" s="43">
        <v>3</v>
      </c>
    </row>
    <row r="12" spans="1:3" ht="18.600000000000001" thickBot="1" x14ac:dyDescent="0.4">
      <c r="A12" s="5" t="s">
        <v>10</v>
      </c>
      <c r="B12" s="2">
        <v>800</v>
      </c>
      <c r="C12" s="43">
        <v>800</v>
      </c>
    </row>
    <row r="13" spans="1:3" x14ac:dyDescent="0.35">
      <c r="A13" s="8" t="s">
        <v>11</v>
      </c>
      <c r="B13" s="4"/>
    </row>
    <row r="14" spans="1:3" ht="18.600000000000001" thickBot="1" x14ac:dyDescent="0.4">
      <c r="A14" s="9" t="s">
        <v>12</v>
      </c>
      <c r="B14" s="2">
        <v>0.15</v>
      </c>
      <c r="C14" s="33">
        <v>0.15</v>
      </c>
    </row>
    <row r="15" spans="1:3" ht="18.600000000000001" thickBot="1" x14ac:dyDescent="0.4">
      <c r="A15" s="9" t="s">
        <v>8</v>
      </c>
      <c r="B15" s="2">
        <v>500</v>
      </c>
      <c r="C15" s="33">
        <v>500</v>
      </c>
    </row>
    <row r="16" spans="1:3" ht="18.600000000000001" thickBot="1" x14ac:dyDescent="0.4">
      <c r="A16" s="9" t="s">
        <v>13</v>
      </c>
      <c r="B16" s="2">
        <v>0.28000000000000003</v>
      </c>
      <c r="C16" s="33">
        <v>0.28000000000000003</v>
      </c>
    </row>
    <row r="17" spans="1:3" ht="18.600000000000001" thickBot="1" x14ac:dyDescent="0.4">
      <c r="A17" s="9" t="s">
        <v>5</v>
      </c>
      <c r="B17" s="2">
        <v>1200</v>
      </c>
      <c r="C17" s="33">
        <v>1200</v>
      </c>
    </row>
    <row r="18" spans="1:3" ht="36.6" thickBot="1" x14ac:dyDescent="0.4">
      <c r="A18" s="40" t="s">
        <v>17</v>
      </c>
      <c r="B18" s="7">
        <v>15</v>
      </c>
      <c r="C18" s="23">
        <v>15</v>
      </c>
    </row>
    <row r="19" spans="1:3" ht="18.600000000000001" thickBot="1" x14ac:dyDescent="0.4">
      <c r="A19" s="10" t="s">
        <v>18</v>
      </c>
      <c r="B19" s="6">
        <v>10</v>
      </c>
      <c r="C19" s="23">
        <v>10</v>
      </c>
    </row>
    <row r="20" spans="1:3" ht="18.600000000000001" thickBot="1" x14ac:dyDescent="0.4">
      <c r="A20" s="11" t="s">
        <v>19</v>
      </c>
      <c r="B20" s="1">
        <v>240</v>
      </c>
      <c r="C20" s="23">
        <v>240</v>
      </c>
    </row>
    <row r="21" spans="1:3" ht="21" thickBot="1" x14ac:dyDescent="0.4">
      <c r="A21" s="16" t="s">
        <v>21</v>
      </c>
      <c r="B21" s="1">
        <v>1300</v>
      </c>
      <c r="C21" s="23">
        <v>1300</v>
      </c>
    </row>
    <row r="22" spans="1:3" ht="36" x14ac:dyDescent="0.35">
      <c r="A22" s="14" t="s">
        <v>20</v>
      </c>
      <c r="B22" s="15">
        <v>30</v>
      </c>
      <c r="C22" s="12">
        <v>30</v>
      </c>
    </row>
    <row r="23" spans="1:3" x14ac:dyDescent="0.35">
      <c r="A23" s="20" t="s">
        <v>25</v>
      </c>
      <c r="B23" s="21"/>
    </row>
    <row r="24" spans="1:3" x14ac:dyDescent="0.35">
      <c r="A24" s="12" t="s">
        <v>24</v>
      </c>
      <c r="C24" s="13"/>
    </row>
    <row r="25" spans="1:3" ht="20.399999999999999" x14ac:dyDescent="0.35">
      <c r="A25" s="17"/>
      <c r="B25" s="18" t="s">
        <v>22</v>
      </c>
      <c r="C25" s="19"/>
    </row>
    <row r="26" spans="1:3" ht="20.399999999999999" x14ac:dyDescent="0.35">
      <c r="A26" s="17"/>
      <c r="B26" s="18" t="s">
        <v>23</v>
      </c>
      <c r="C26" s="19"/>
    </row>
    <row r="27" spans="1:3" x14ac:dyDescent="0.35">
      <c r="A27" s="12" t="s">
        <v>26</v>
      </c>
    </row>
    <row r="28" spans="1:3" x14ac:dyDescent="0.35">
      <c r="A28" s="12" t="s">
        <v>45</v>
      </c>
    </row>
    <row r="29" spans="1:3" x14ac:dyDescent="0.35">
      <c r="A29" s="27"/>
      <c r="B29" s="31" t="str">
        <f>"a - "&amp;C4&amp;"b = "&amp;C5&amp;""</f>
        <v>a - 0,16b = 1260</v>
      </c>
    </row>
    <row r="30" spans="1:3" x14ac:dyDescent="0.35">
      <c r="A30" s="27"/>
      <c r="B30" s="31" t="str">
        <f>"a - "&amp;C6&amp;"b = "&amp;C7&amp;""</f>
        <v>a - 0,24b = 910</v>
      </c>
    </row>
    <row r="31" spans="1:3" x14ac:dyDescent="0.35">
      <c r="A31" s="28" t="s">
        <v>27</v>
      </c>
      <c r="B31" s="36">
        <v>1959.9999999999986</v>
      </c>
    </row>
    <row r="32" spans="1:3" x14ac:dyDescent="0.35">
      <c r="A32" s="28" t="s">
        <v>30</v>
      </c>
      <c r="B32" s="36">
        <v>4375</v>
      </c>
    </row>
    <row r="33" spans="1:3" x14ac:dyDescent="0.35">
      <c r="A33" s="28" t="s">
        <v>28</v>
      </c>
      <c r="B33" s="29">
        <f>B31-C4*B32</f>
        <v>1259.9999999999986</v>
      </c>
    </row>
    <row r="34" spans="1:3" x14ac:dyDescent="0.35">
      <c r="A34" s="28" t="s">
        <v>29</v>
      </c>
      <c r="B34" s="29">
        <f>B31-C6*B32</f>
        <v>909.99999999999864</v>
      </c>
    </row>
    <row r="35" spans="1:3" x14ac:dyDescent="0.35">
      <c r="B35" s="48" t="str">
        <f>"Qd0 = "&amp;B31&amp;-B32&amp;"p"</f>
        <v>Qd0 = 1960-4375p</v>
      </c>
    </row>
    <row r="36" spans="1:3" x14ac:dyDescent="0.35">
      <c r="A36" s="27"/>
      <c r="B36" s="34" t="str">
        <f>"c + "&amp;C14&amp;"e = "&amp;C15&amp;""</f>
        <v>c + 0,15e = 500</v>
      </c>
      <c r="C36" s="12" t="s">
        <v>46</v>
      </c>
    </row>
    <row r="37" spans="1:3" x14ac:dyDescent="0.35">
      <c r="A37" s="27"/>
      <c r="B37" s="34" t="str">
        <f>"c + "&amp;C16&amp;"e = "&amp;C17&amp;""</f>
        <v>c + 0,28e = 1200</v>
      </c>
      <c r="C37" s="12" t="s">
        <v>47</v>
      </c>
    </row>
    <row r="38" spans="1:3" x14ac:dyDescent="0.35">
      <c r="A38" s="28" t="s">
        <v>31</v>
      </c>
      <c r="B38" s="38">
        <v>-307.69</v>
      </c>
    </row>
    <row r="39" spans="1:3" x14ac:dyDescent="0.35">
      <c r="A39" s="28" t="s">
        <v>32</v>
      </c>
      <c r="B39" s="38">
        <v>5384.62</v>
      </c>
    </row>
    <row r="40" spans="1:3" x14ac:dyDescent="0.35">
      <c r="A40" s="28" t="s">
        <v>28</v>
      </c>
      <c r="B40" s="29">
        <f>B38+C14*B39</f>
        <v>500.00299999999999</v>
      </c>
    </row>
    <row r="41" spans="1:3" x14ac:dyDescent="0.35">
      <c r="A41" s="28" t="s">
        <v>29</v>
      </c>
      <c r="B41" s="29">
        <f>B38+C16*B39</f>
        <v>1200.0036</v>
      </c>
    </row>
    <row r="42" spans="1:3" x14ac:dyDescent="0.35">
      <c r="B42" s="47" t="str">
        <f>"Qs0 = "&amp;B38&amp;" + "&amp;B39&amp;"p"</f>
        <v>Qs0 = -307,69 + 5384,62p</v>
      </c>
    </row>
    <row r="43" spans="1:3" x14ac:dyDescent="0.35">
      <c r="A43" s="12" t="s">
        <v>44</v>
      </c>
      <c r="B43" s="30"/>
    </row>
    <row r="44" spans="1:3" x14ac:dyDescent="0.35">
      <c r="B44" s="46" t="str">
        <f>""&amp;B31&amp;"-"&amp;B32&amp;"p = "&amp;B38&amp;" + "&amp;B39&amp;"p"</f>
        <v>1960-4375p = -307,69 + 5384,62p</v>
      </c>
    </row>
    <row r="46" spans="1:3" x14ac:dyDescent="0.35">
      <c r="B46" s="26">
        <v>849.99999999999977</v>
      </c>
      <c r="C46" s="12" t="s">
        <v>33</v>
      </c>
    </row>
    <row r="47" spans="1:3" x14ac:dyDescent="0.35">
      <c r="A47" s="25"/>
      <c r="B47" s="26">
        <f>B31-B38</f>
        <v>2267.6899999999987</v>
      </c>
    </row>
    <row r="48" spans="1:3" ht="21.6" x14ac:dyDescent="0.45">
      <c r="A48" s="42" t="s">
        <v>34</v>
      </c>
      <c r="B48" s="51">
        <f>ROUND(B47/B46,2)</f>
        <v>2.67</v>
      </c>
      <c r="C48" s="52" t="s">
        <v>42</v>
      </c>
    </row>
    <row r="49" spans="1:4" ht="21.6" x14ac:dyDescent="0.45">
      <c r="A49" s="42" t="s">
        <v>36</v>
      </c>
      <c r="B49" s="59">
        <f>B31-B32*B48</f>
        <v>-9721.2500000000018</v>
      </c>
      <c r="C49" s="60" t="s">
        <v>35</v>
      </c>
    </row>
    <row r="51" spans="1:4" x14ac:dyDescent="0.35">
      <c r="A51" s="37" t="s">
        <v>37</v>
      </c>
    </row>
    <row r="52" spans="1:4" x14ac:dyDescent="0.35">
      <c r="A52" s="27"/>
      <c r="B52" s="35" t="str">
        <f>"a - "&amp;C9&amp;"b = "&amp;C10&amp;""</f>
        <v>a - 1,8b = 1200</v>
      </c>
    </row>
    <row r="53" spans="1:4" x14ac:dyDescent="0.35">
      <c r="A53" s="27"/>
      <c r="B53" s="35" t="str">
        <f>"a - "&amp;C11&amp;"b = "&amp;C12&amp;""</f>
        <v>a - 3b = 800</v>
      </c>
    </row>
    <row r="54" spans="1:4" x14ac:dyDescent="0.35">
      <c r="A54" s="28" t="s">
        <v>27</v>
      </c>
      <c r="B54" s="38">
        <v>1800.0000000000002</v>
      </c>
    </row>
    <row r="55" spans="1:4" x14ac:dyDescent="0.35">
      <c r="A55" s="28" t="s">
        <v>30</v>
      </c>
      <c r="B55" s="38">
        <v>333.3</v>
      </c>
    </row>
    <row r="56" spans="1:4" x14ac:dyDescent="0.35">
      <c r="A56" s="28" t="s">
        <v>28</v>
      </c>
      <c r="B56" s="29">
        <f>B54-C9*B55</f>
        <v>1200.0600000000002</v>
      </c>
    </row>
    <row r="57" spans="1:4" x14ac:dyDescent="0.35">
      <c r="A57" s="28" t="s">
        <v>29</v>
      </c>
      <c r="B57" s="29">
        <f>B54-C11*B55</f>
        <v>800.10000000000014</v>
      </c>
    </row>
    <row r="58" spans="1:4" x14ac:dyDescent="0.35">
      <c r="B58" s="62" t="str">
        <f>"Qd1 = "&amp;B54&amp;-B55&amp;"p"</f>
        <v>Qd1 = 1800-333,3p</v>
      </c>
    </row>
    <row r="59" spans="1:4" x14ac:dyDescent="0.35">
      <c r="A59" s="37" t="s">
        <v>38</v>
      </c>
    </row>
    <row r="60" spans="1:4" x14ac:dyDescent="0.35">
      <c r="A60"/>
    </row>
    <row r="63" spans="1:4" x14ac:dyDescent="0.35">
      <c r="B63" s="12">
        <f>ROUND(B38*(1-(C18/100)),2)</f>
        <v>-261.54000000000002</v>
      </c>
      <c r="C63" s="12">
        <f>ROUND(B39/10*(1-(C18/100)),2)</f>
        <v>457.69</v>
      </c>
      <c r="D63" s="12" t="s">
        <v>33</v>
      </c>
    </row>
    <row r="64" spans="1:4" x14ac:dyDescent="0.35">
      <c r="B64" s="61" t="str">
        <f>"Qs1 = "&amp;B63&amp;"+"&amp;C63&amp;"p"</f>
        <v>Qs1 = -261,54+457,69p</v>
      </c>
    </row>
    <row r="66" spans="1:4" x14ac:dyDescent="0.35">
      <c r="A66" s="12" t="s">
        <v>39</v>
      </c>
      <c r="B66" s="30"/>
    </row>
    <row r="67" spans="1:4" ht="21" x14ac:dyDescent="0.4">
      <c r="B67" s="45" t="str">
        <f>""&amp;B54&amp;"-"&amp;B55&amp;"p = "&amp;B64&amp;""</f>
        <v>1800-333,3p = Qs1 = -261,54+457,69p</v>
      </c>
    </row>
    <row r="68" spans="1:4" x14ac:dyDescent="0.35">
      <c r="B68" s="63">
        <f>B54-B63</f>
        <v>2061.5400000000004</v>
      </c>
      <c r="C68" s="26">
        <f>C63+B55</f>
        <v>790.99</v>
      </c>
      <c r="D68" s="12" t="s">
        <v>33</v>
      </c>
    </row>
    <row r="69" spans="1:4" ht="21.6" x14ac:dyDescent="0.45">
      <c r="A69" s="42" t="s">
        <v>40</v>
      </c>
      <c r="B69" s="50">
        <f>ROUND(B68/C68,2)</f>
        <v>2.61</v>
      </c>
      <c r="C69" s="52" t="s">
        <v>42</v>
      </c>
    </row>
    <row r="70" spans="1:4" ht="21.6" x14ac:dyDescent="0.45">
      <c r="A70" s="42" t="s">
        <v>41</v>
      </c>
      <c r="B70" s="26">
        <f>B54-B55*B69</f>
        <v>930.08700000000022</v>
      </c>
      <c r="C70" s="41" t="s">
        <v>43</v>
      </c>
    </row>
    <row r="71" spans="1:4" ht="54" x14ac:dyDescent="0.35">
      <c r="A71" s="49" t="str">
        <f>"Следовательно, за прошедший период равновесное количество товара "&amp;IF(B69&gt;B48,"снизилось","увеличилось")&amp;", а цена  "&amp;IF(B69&gt;B48,"возросла","упала")&amp;"  с "&amp;B48&amp;" до "&amp;B69&amp;" тыс. руб. (в ценах базисного года)."</f>
        <v>Следовательно, за прошедший период равновесное количество товара увеличилось, а цена  упала  с 2,67 до 2,61 тыс. руб. (в ценах базисного года).</v>
      </c>
    </row>
  </sheetData>
  <mergeCells count="1">
    <mergeCell ref="A1:A2"/>
  </mergeCells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0</xdr:col>
                <xdr:colOff>4206240</xdr:colOff>
                <xdr:row>59</xdr:row>
                <xdr:rowOff>68580</xdr:rowOff>
              </from>
              <to>
                <xdr:col>2</xdr:col>
                <xdr:colOff>419100</xdr:colOff>
                <xdr:row>61</xdr:row>
                <xdr:rowOff>129540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1---------</vt:lpstr>
      <vt:lpstr>3---------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xcode</cp:lastModifiedBy>
  <dcterms:created xsi:type="dcterms:W3CDTF">2013-12-10T15:37:21Z</dcterms:created>
  <dcterms:modified xsi:type="dcterms:W3CDTF">2013-12-10T19:32:14Z</dcterms:modified>
</cp:coreProperties>
</file>