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 activeTab="1"/>
  </bookViews>
  <sheets>
    <sheet name="Задание" sheetId="2" r:id="rId1"/>
    <sheet name="распечатка" sheetId="1" r:id="rId2"/>
    <sheet name="декабрь" sheetId="3" r:id="rId3"/>
  </sheets>
  <definedNames>
    <definedName name="_xlnm._FilterDatabase" localSheetId="0" hidden="1">Задание!$G$4:$N$69</definedName>
    <definedName name="_xlnm.Print_Area" localSheetId="1">распечатка!$A$1:$L$42</definedName>
  </definedNames>
  <calcPr calcId="152511"/>
</workbook>
</file>

<file path=xl/calcChain.xml><?xml version="1.0" encoding="utf-8"?>
<calcChain xmlns="http://schemas.openxmlformats.org/spreadsheetml/2006/main">
  <c r="A27" i="1" l="1" a="1"/>
  <c r="A27" i="1" s="1"/>
  <c r="A28" i="1" a="1"/>
  <c r="A28" i="1" s="1"/>
  <c r="E28" i="1" l="1"/>
  <c r="A30" i="1" a="1"/>
  <c r="A30" i="1"/>
  <c r="E30" i="1" s="1"/>
  <c r="A31" i="1" a="1"/>
  <c r="A31" i="1"/>
  <c r="J31" i="1" s="1"/>
  <c r="A32" i="1" a="1"/>
  <c r="A32" i="1"/>
  <c r="I32" i="1" s="1"/>
  <c r="A33" i="1" a="1"/>
  <c r="A33" i="1" s="1"/>
  <c r="A34" i="1" a="1"/>
  <c r="A34" i="1"/>
  <c r="I34" i="1" s="1"/>
  <c r="A35" i="1" a="1"/>
  <c r="A35" i="1"/>
  <c r="F35" i="1" s="1"/>
  <c r="A36" i="1" a="1"/>
  <c r="A36" i="1"/>
  <c r="E36" i="1" s="1"/>
  <c r="A37" i="1" a="1"/>
  <c r="A37" i="1" s="1"/>
  <c r="A38" i="1" a="1"/>
  <c r="A38" i="1"/>
  <c r="E38" i="1" s="1"/>
  <c r="A39" i="1" a="1"/>
  <c r="A39" i="1"/>
  <c r="J39" i="1" s="1"/>
  <c r="A40" i="1" a="1"/>
  <c r="A40" i="1"/>
  <c r="I40" i="1" s="1"/>
  <c r="A41" i="1" a="1"/>
  <c r="A41" i="1" s="1"/>
  <c r="C27" i="1"/>
  <c r="C28" i="1"/>
  <c r="D28" i="1"/>
  <c r="F28" i="1"/>
  <c r="K28" i="1"/>
  <c r="C30" i="1"/>
  <c r="D30" i="1"/>
  <c r="H30" i="1"/>
  <c r="I30" i="1"/>
  <c r="J30" i="1"/>
  <c r="K30" i="1"/>
  <c r="I31" i="1"/>
  <c r="G32" i="1"/>
  <c r="H32" i="1"/>
  <c r="J32" i="1"/>
  <c r="D34" i="1"/>
  <c r="E34" i="1"/>
  <c r="F34" i="1"/>
  <c r="G34" i="1"/>
  <c r="H34" i="1"/>
  <c r="E35" i="1"/>
  <c r="C36" i="1"/>
  <c r="D36" i="1"/>
  <c r="F36" i="1"/>
  <c r="K36" i="1"/>
  <c r="C38" i="1"/>
  <c r="D38" i="1"/>
  <c r="H38" i="1"/>
  <c r="I38" i="1"/>
  <c r="J38" i="1"/>
  <c r="K38" i="1"/>
  <c r="I39" i="1"/>
  <c r="G40" i="1"/>
  <c r="H40" i="1"/>
  <c r="J40" i="1"/>
  <c r="B30" i="1"/>
  <c r="B31" i="1"/>
  <c r="B38" i="1"/>
  <c r="B39" i="1"/>
  <c r="A7" i="1" a="1"/>
  <c r="A7" i="1"/>
  <c r="C7" i="1" s="1"/>
  <c r="A8" i="1" a="1"/>
  <c r="A8" i="1"/>
  <c r="C8" i="1" s="1"/>
  <c r="A9" i="1" a="1"/>
  <c r="A9" i="1" s="1"/>
  <c r="C9" i="1" s="1"/>
  <c r="A10" i="1" a="1"/>
  <c r="A10" i="1" s="1"/>
  <c r="C10" i="1" s="1"/>
  <c r="A11" i="1" a="1"/>
  <c r="A11" i="1"/>
  <c r="C11" i="1" s="1"/>
  <c r="A12" i="1" a="1"/>
  <c r="A12" i="1"/>
  <c r="C12" i="1" s="1"/>
  <c r="A13" i="1" a="1"/>
  <c r="A13" i="1" s="1"/>
  <c r="C13" i="1" s="1"/>
  <c r="A14" i="1" a="1"/>
  <c r="A14" i="1" s="1"/>
  <c r="C14" i="1" s="1"/>
  <c r="A15" i="1" a="1"/>
  <c r="A15" i="1"/>
  <c r="C15" i="1" s="1"/>
  <c r="A16" i="1" a="1"/>
  <c r="A16" i="1"/>
  <c r="C16" i="1" s="1"/>
  <c r="A17" i="1" a="1"/>
  <c r="A17" i="1" s="1"/>
  <c r="C17" i="1" s="1"/>
  <c r="A18" i="1" a="1"/>
  <c r="A18" i="1" s="1"/>
  <c r="C18" i="1" s="1"/>
  <c r="A19" i="1" a="1"/>
  <c r="A19" i="1"/>
  <c r="C19" i="1" s="1"/>
  <c r="A20" i="1" a="1"/>
  <c r="A20" i="1"/>
  <c r="C20" i="1" s="1"/>
  <c r="A6" i="1" a="1"/>
  <c r="A6" i="1" s="1"/>
  <c r="C6" i="1" s="1"/>
  <c r="K7" i="1"/>
  <c r="B3" i="1"/>
  <c r="B24" i="1" s="1"/>
  <c r="B3" i="2"/>
  <c r="H69" i="2"/>
  <c r="L69" i="2" s="1"/>
  <c r="H68" i="2"/>
  <c r="L68" i="2" s="1"/>
  <c r="H67" i="2"/>
  <c r="L67" i="2" s="1"/>
  <c r="H66" i="2"/>
  <c r="L66" i="2" s="1"/>
  <c r="L65" i="2"/>
  <c r="L64" i="2"/>
  <c r="H63" i="2"/>
  <c r="L63" i="2" s="1"/>
  <c r="H62" i="2"/>
  <c r="L62" i="2" s="1"/>
  <c r="M61" i="2"/>
  <c r="L61" i="2"/>
  <c r="M60" i="2"/>
  <c r="L60" i="2"/>
  <c r="M59" i="2"/>
  <c r="L59" i="2"/>
  <c r="M58" i="2"/>
  <c r="L58" i="2"/>
  <c r="M57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8" i="2"/>
  <c r="L37" i="2"/>
  <c r="L36" i="2"/>
  <c r="L35" i="2"/>
  <c r="L34" i="2"/>
  <c r="L33" i="2"/>
  <c r="L32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L23" i="2"/>
  <c r="L22" i="2"/>
  <c r="L21" i="2"/>
  <c r="L20" i="2"/>
  <c r="L19" i="2"/>
  <c r="L18" i="2"/>
  <c r="L17" i="2"/>
  <c r="L16" i="2"/>
  <c r="L15" i="2"/>
  <c r="M14" i="2"/>
  <c r="L14" i="2"/>
  <c r="M13" i="2"/>
  <c r="L13" i="2"/>
  <c r="M12" i="2"/>
  <c r="L12" i="2"/>
  <c r="M11" i="2"/>
  <c r="L11" i="2"/>
  <c r="M10" i="2"/>
  <c r="L10" i="2"/>
  <c r="L9" i="2"/>
  <c r="L8" i="2"/>
  <c r="L7" i="2"/>
  <c r="L6" i="2"/>
  <c r="H41" i="1" l="1"/>
  <c r="I41" i="1"/>
  <c r="B41" i="1"/>
  <c r="J41" i="1"/>
  <c r="F41" i="1"/>
  <c r="C41" i="1"/>
  <c r="K41" i="1"/>
  <c r="E41" i="1"/>
  <c r="D41" i="1"/>
  <c r="G41" i="1"/>
  <c r="H33" i="1"/>
  <c r="I33" i="1"/>
  <c r="B33" i="1"/>
  <c r="J33" i="1"/>
  <c r="E33" i="1"/>
  <c r="C33" i="1"/>
  <c r="K33" i="1"/>
  <c r="D33" i="1"/>
  <c r="F33" i="1"/>
  <c r="G33" i="1"/>
  <c r="D29" i="1"/>
  <c r="E29" i="1"/>
  <c r="F29" i="1"/>
  <c r="G29" i="1"/>
  <c r="B29" i="1"/>
  <c r="K29" i="1"/>
  <c r="H29" i="1"/>
  <c r="I29" i="1"/>
  <c r="J29" i="1"/>
  <c r="C29" i="1"/>
  <c r="D37" i="1"/>
  <c r="E37" i="1"/>
  <c r="F37" i="1"/>
  <c r="J37" i="1"/>
  <c r="G37" i="1"/>
  <c r="I37" i="1"/>
  <c r="B37" i="1"/>
  <c r="H37" i="1"/>
  <c r="C37" i="1"/>
  <c r="K37" i="1"/>
  <c r="H39" i="1"/>
  <c r="K35" i="1"/>
  <c r="J28" i="1"/>
  <c r="B36" i="1"/>
  <c r="B28" i="1"/>
  <c r="E40" i="1"/>
  <c r="F39" i="1"/>
  <c r="G38" i="1"/>
  <c r="I36" i="1"/>
  <c r="J35" i="1"/>
  <c r="K34" i="1"/>
  <c r="C34" i="1"/>
  <c r="E32" i="1"/>
  <c r="F31" i="1"/>
  <c r="G30" i="1"/>
  <c r="I28" i="1"/>
  <c r="F40" i="1"/>
  <c r="G39" i="1"/>
  <c r="J36" i="1"/>
  <c r="C35" i="1"/>
  <c r="B35" i="1"/>
  <c r="D40" i="1"/>
  <c r="E39" i="1"/>
  <c r="F38" i="1"/>
  <c r="H36" i="1"/>
  <c r="I35" i="1"/>
  <c r="J34" i="1"/>
  <c r="D32" i="1"/>
  <c r="E31" i="1"/>
  <c r="F30" i="1"/>
  <c r="H28" i="1"/>
  <c r="D35" i="1"/>
  <c r="H31" i="1"/>
  <c r="F32" i="1"/>
  <c r="G31" i="1"/>
  <c r="K8" i="1"/>
  <c r="B34" i="1"/>
  <c r="K40" i="1"/>
  <c r="C40" i="1"/>
  <c r="D39" i="1"/>
  <c r="G36" i="1"/>
  <c r="H35" i="1"/>
  <c r="K32" i="1"/>
  <c r="C32" i="1"/>
  <c r="D31" i="1"/>
  <c r="G28" i="1"/>
  <c r="K39" i="1"/>
  <c r="C39" i="1"/>
  <c r="G35" i="1"/>
  <c r="K31" i="1"/>
  <c r="C31" i="1"/>
  <c r="B40" i="1"/>
  <c r="B32" i="1"/>
  <c r="B6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B27" i="1"/>
  <c r="K27" i="1"/>
  <c r="J27" i="1"/>
  <c r="J42" i="1" s="1"/>
  <c r="I27" i="1"/>
  <c r="H27" i="1"/>
  <c r="G27" i="1"/>
  <c r="F27" i="1"/>
  <c r="E27" i="1"/>
  <c r="D27" i="1"/>
  <c r="K11" i="1"/>
  <c r="K10" i="1"/>
  <c r="K6" i="1"/>
  <c r="K13" i="1" l="1"/>
  <c r="K14" i="1"/>
  <c r="K9" i="1"/>
  <c r="K17" i="1" l="1"/>
  <c r="K16" i="1"/>
  <c r="K12" i="1"/>
  <c r="K19" i="1" l="1"/>
  <c r="K20" i="1"/>
  <c r="K15" i="1"/>
  <c r="J21" i="1" l="1"/>
  <c r="K18" i="1"/>
</calcChain>
</file>

<file path=xl/sharedStrings.xml><?xml version="1.0" encoding="utf-8"?>
<sst xmlns="http://schemas.openxmlformats.org/spreadsheetml/2006/main" count="318" uniqueCount="106">
  <si>
    <t>Сменное задание участка станков SBZ</t>
  </si>
  <si>
    <t>1смена</t>
  </si>
  <si>
    <t>№ 5418</t>
  </si>
  <si>
    <t>Деталь</t>
  </si>
  <si>
    <t>Наименование</t>
  </si>
  <si>
    <t>задание,кол-во</t>
  </si>
  <si>
    <t>вып. за смену кол-во</t>
  </si>
  <si>
    <t>Норма на установку</t>
  </si>
  <si>
    <t xml:space="preserve"> время всего по норм</t>
  </si>
  <si>
    <t>время факт за смену</t>
  </si>
  <si>
    <t>примечание</t>
  </si>
  <si>
    <t>№ установки</t>
  </si>
  <si>
    <t>норма ВСИ</t>
  </si>
  <si>
    <t>норма факт</t>
  </si>
  <si>
    <t>настройка средн.</t>
  </si>
  <si>
    <t>настройка факт.</t>
  </si>
  <si>
    <r>
      <t xml:space="preserve">Готовые детали </t>
    </r>
    <r>
      <rPr>
        <b/>
        <u/>
        <sz val="11"/>
        <rFont val="Arial Cyr"/>
        <charset val="204"/>
      </rPr>
      <t>обязательно</t>
    </r>
    <r>
      <rPr>
        <sz val="11"/>
        <rFont val="Arial Cyr"/>
        <charset val="204"/>
      </rPr>
      <t xml:space="preserve"> отметить в задании, </t>
    </r>
    <r>
      <rPr>
        <u/>
        <sz val="11"/>
        <rFont val="Arial Cyr"/>
        <charset val="204"/>
      </rPr>
      <t>обязательно</t>
    </r>
    <r>
      <rPr>
        <sz val="11"/>
        <rFont val="Arial Cyr"/>
        <charset val="204"/>
      </rPr>
      <t xml:space="preserve"> комплектовать техпроцессом и картой приёмки и  </t>
    </r>
    <r>
      <rPr>
        <b/>
        <u/>
        <sz val="11"/>
        <rFont val="Arial Cyr"/>
        <charset val="204"/>
      </rPr>
      <t>обязательно</t>
    </r>
    <r>
      <rPr>
        <sz val="11"/>
        <rFont val="Arial Cyr"/>
        <charset val="204"/>
      </rPr>
      <t xml:space="preserve"> надписать маркером!</t>
    </r>
  </si>
  <si>
    <t>№ 5573</t>
  </si>
  <si>
    <t>255.54.01.301</t>
  </si>
  <si>
    <t>Стойка(8)</t>
  </si>
  <si>
    <t>255.11.01.104</t>
  </si>
  <si>
    <t>255.11.01.151-01</t>
  </si>
  <si>
    <t>255.11.01.151</t>
  </si>
  <si>
    <t>255.11.01.161</t>
  </si>
  <si>
    <t>255.11.01.161-01</t>
  </si>
  <si>
    <t>DG-104</t>
  </si>
  <si>
    <t>Стойка(2)</t>
  </si>
  <si>
    <t>385.13.01.201</t>
  </si>
  <si>
    <t>385.13.01.204</t>
  </si>
  <si>
    <t>стойка(8)</t>
  </si>
  <si>
    <t>255.53.01.111</t>
  </si>
  <si>
    <t>255.53.01.161</t>
  </si>
  <si>
    <t>255.11.01.103</t>
  </si>
  <si>
    <t>перекладина</t>
  </si>
  <si>
    <t>255.11.01.103-01</t>
  </si>
  <si>
    <t xml:space="preserve">4179.01.21.312 </t>
  </si>
  <si>
    <t>Стойка</t>
  </si>
  <si>
    <t xml:space="preserve">4179.01.21.312-01 </t>
  </si>
  <si>
    <t xml:space="preserve">4179.01.21.321 </t>
  </si>
  <si>
    <t xml:space="preserve">4179.01.21.321-01 </t>
  </si>
  <si>
    <t xml:space="preserve">4179.01.21.311    </t>
  </si>
  <si>
    <t>Перекладина</t>
  </si>
  <si>
    <t xml:space="preserve">4179.01.21.311-01   </t>
  </si>
  <si>
    <t xml:space="preserve">4179.01.21.313 </t>
  </si>
  <si>
    <t xml:space="preserve">4179.01.21.313-01 </t>
  </si>
  <si>
    <t>297.10.00.312</t>
  </si>
  <si>
    <t>297.10.00.312-01</t>
  </si>
  <si>
    <t>385.13.00.201</t>
  </si>
  <si>
    <t>стойка</t>
  </si>
  <si>
    <t>255.11.01.171</t>
  </si>
  <si>
    <t>255.11.01.171-01</t>
  </si>
  <si>
    <t>297.10.00.413</t>
  </si>
  <si>
    <t>297.10.00.413-01</t>
  </si>
  <si>
    <t>297.30.00.351</t>
  </si>
  <si>
    <t>297.30.00.351-01</t>
  </si>
  <si>
    <t>297.10.00.311</t>
  </si>
  <si>
    <t>Перекладина(50)</t>
  </si>
  <si>
    <t>297.10.00.311-01</t>
  </si>
  <si>
    <t>297.50.00.312</t>
  </si>
  <si>
    <t>297.61.00.312</t>
  </si>
  <si>
    <t>297.50.00.313</t>
  </si>
  <si>
    <t>297.50.00.391</t>
  </si>
  <si>
    <t>297.61.00.313</t>
  </si>
  <si>
    <t>297.70.00.313</t>
  </si>
  <si>
    <t>297.80.00.313</t>
  </si>
  <si>
    <t>297.70.00.391</t>
  </si>
  <si>
    <t>297.80.00.391</t>
  </si>
  <si>
    <t>297.10.00.321</t>
  </si>
  <si>
    <t>Стойка(9)</t>
  </si>
  <si>
    <t>297.41.00.331</t>
  </si>
  <si>
    <t>перекладина(9)</t>
  </si>
  <si>
    <t>297.41.00.351</t>
  </si>
  <si>
    <t>297.41.00.321</t>
  </si>
  <si>
    <t>297.41.00.371</t>
  </si>
  <si>
    <t>297.41.00.361</t>
  </si>
  <si>
    <t>297.41.00.312</t>
  </si>
  <si>
    <t>385.13.00.203</t>
  </si>
  <si>
    <t>Стойка(20)</t>
  </si>
  <si>
    <t>297.50.00.321</t>
  </si>
  <si>
    <t>297.61.00.321</t>
  </si>
  <si>
    <t>Перекладина(40)</t>
  </si>
  <si>
    <t>255.53.01.102</t>
  </si>
  <si>
    <t>255.53.01.141</t>
  </si>
  <si>
    <t>перекладина(8)</t>
  </si>
  <si>
    <t>Стойка(18)</t>
  </si>
  <si>
    <t>371.10.01.101</t>
  </si>
  <si>
    <t>371.10.01.101-01</t>
  </si>
  <si>
    <t>основание(15)</t>
  </si>
  <si>
    <t>Перекладина(18)</t>
  </si>
  <si>
    <t>Перекладина(20)</t>
  </si>
  <si>
    <t>Стойка(90)</t>
  </si>
  <si>
    <t>264.56.01.111</t>
  </si>
  <si>
    <t>264.56.01.141</t>
  </si>
  <si>
    <t>264.57.01.141</t>
  </si>
  <si>
    <t>264.56.01.161</t>
  </si>
  <si>
    <t>264.57.01.111</t>
  </si>
  <si>
    <t>264.56.01.102</t>
  </si>
  <si>
    <t>Поперечина</t>
  </si>
  <si>
    <t>балка</t>
  </si>
  <si>
    <t>декабрь</t>
  </si>
  <si>
    <t>смена №</t>
  </si>
  <si>
    <t>№ станка</t>
  </si>
  <si>
    <t>-</t>
  </si>
  <si>
    <t>2смена</t>
  </si>
  <si>
    <t>3смена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</si>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</sst>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8" x14ac:knownFonts="1">
    <font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rgb="FFC00000"/>
      <name val="Arial"/>
      <family val="2"/>
      <charset val="204"/>
    </font>
    <font>
      <b/>
      <u/>
      <sz val="11"/>
      <name val="Arial Cyr"/>
      <charset val="204"/>
    </font>
    <font>
      <u/>
      <sz val="11"/>
      <name val="Arial Cyr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Fill="1" applyBorder="1" applyAlignment="1">
      <alignment horizontal="center"/>
    </xf>
    <xf numFmtId="165" fontId="1" fillId="0" borderId="6" xfId="0" applyNumberFormat="1" applyFont="1" applyFill="1" applyBorder="1"/>
    <xf numFmtId="0" fontId="1" fillId="0" borderId="6" xfId="0" applyFont="1" applyFill="1" applyBorder="1"/>
    <xf numFmtId="165" fontId="1" fillId="0" borderId="6" xfId="0" applyNumberFormat="1" applyFont="1" applyFill="1" applyBorder="1" applyAlignment="1">
      <alignment horizontal="center"/>
    </xf>
    <xf numFmtId="17" fontId="1" fillId="0" borderId="6" xfId="0" applyNumberFormat="1" applyFont="1" applyBorder="1"/>
    <xf numFmtId="164" fontId="1" fillId="0" borderId="6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Border="1"/>
    <xf numFmtId="0" fontId="2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2" borderId="0" xfId="0" applyFill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2" zoomScaleNormal="100" workbookViewId="0">
      <selection activeCell="A17" sqref="A17"/>
    </sheetView>
  </sheetViews>
  <sheetFormatPr defaultRowHeight="12.75" x14ac:dyDescent="0.2"/>
  <cols>
    <col min="1" max="1" width="23.85546875" bestFit="1" customWidth="1"/>
    <col min="2" max="2" width="22.28515625" customWidth="1"/>
    <col min="3" max="5" width="8.85546875" customWidth="1"/>
    <col min="6" max="6" width="8.140625" customWidth="1"/>
    <col min="7" max="7" width="6.28515625" customWidth="1"/>
    <col min="8" max="8" width="8.5703125" customWidth="1"/>
    <col min="9" max="9" width="13.42578125" bestFit="1" customWidth="1"/>
    <col min="10" max="10" width="10.7109375" customWidth="1"/>
    <col min="11" max="11" width="11.140625" customWidth="1"/>
    <col min="12" max="12" width="10" style="26" customWidth="1"/>
    <col min="13" max="13" width="8.5703125" customWidth="1"/>
    <col min="14" max="14" width="27.7109375" customWidth="1"/>
    <col min="17" max="17" width="11.28515625" bestFit="1" customWidth="1"/>
  </cols>
  <sheetData>
    <row r="1" spans="1:18" x14ac:dyDescent="0.2">
      <c r="A1" s="29" t="s">
        <v>99</v>
      </c>
      <c r="F1" t="s">
        <v>0</v>
      </c>
    </row>
    <row r="3" spans="1:18" ht="14.25" x14ac:dyDescent="0.2">
      <c r="A3" s="1" t="s">
        <v>1</v>
      </c>
      <c r="B3" s="2">
        <f ca="1">TODAY()</f>
        <v>41613</v>
      </c>
      <c r="C3" s="1"/>
      <c r="D3" s="1"/>
      <c r="E3" s="1"/>
      <c r="F3" s="1"/>
      <c r="G3" s="1"/>
      <c r="H3" s="1"/>
      <c r="I3" s="1"/>
      <c r="J3" s="1" t="s">
        <v>2</v>
      </c>
      <c r="K3" s="1" t="s">
        <v>17</v>
      </c>
      <c r="L3" s="27"/>
      <c r="M3" s="1"/>
      <c r="N3" s="1"/>
    </row>
    <row r="4" spans="1:18" ht="14.25" customHeight="1" x14ac:dyDescent="0.2">
      <c r="A4" s="31"/>
      <c r="B4" s="31"/>
      <c r="C4" s="31"/>
      <c r="D4" s="25"/>
      <c r="E4" s="25"/>
      <c r="F4" s="33"/>
      <c r="G4" s="41" t="s">
        <v>7</v>
      </c>
      <c r="H4" s="42"/>
      <c r="I4" s="42"/>
      <c r="J4" s="42"/>
      <c r="K4" s="43"/>
      <c r="L4" s="33"/>
      <c r="M4" s="33"/>
      <c r="N4" s="39" t="s">
        <v>10</v>
      </c>
    </row>
    <row r="5" spans="1:18" ht="57" x14ac:dyDescent="0.2">
      <c r="A5" s="32" t="s">
        <v>3</v>
      </c>
      <c r="B5" s="32" t="s">
        <v>4</v>
      </c>
      <c r="C5" s="45" t="s">
        <v>5</v>
      </c>
      <c r="D5" s="44" t="s">
        <v>100</v>
      </c>
      <c r="E5" s="44" t="s">
        <v>101</v>
      </c>
      <c r="F5" s="32" t="s">
        <v>6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6" t="s">
        <v>8</v>
      </c>
      <c r="M5" s="36" t="s">
        <v>9</v>
      </c>
      <c r="N5" s="40"/>
    </row>
    <row r="6" spans="1:18" ht="15" x14ac:dyDescent="0.2">
      <c r="A6" s="4" t="s">
        <v>69</v>
      </c>
      <c r="B6" s="5" t="s">
        <v>70</v>
      </c>
      <c r="C6" s="6">
        <v>10</v>
      </c>
      <c r="D6" s="21" t="s">
        <v>1</v>
      </c>
      <c r="E6" s="21" t="s">
        <v>17</v>
      </c>
      <c r="F6" s="7"/>
      <c r="G6" s="8"/>
      <c r="H6" s="12">
        <v>0.17</v>
      </c>
      <c r="I6" s="6"/>
      <c r="J6" s="17">
        <v>1</v>
      </c>
      <c r="K6" s="15"/>
      <c r="L6" s="12">
        <f t="shared" ref="L6:L9" si="0">C6*H6+J6</f>
        <v>2.7</v>
      </c>
      <c r="M6" s="16"/>
      <c r="N6" s="13"/>
    </row>
    <row r="7" spans="1:18" ht="15" x14ac:dyDescent="0.2">
      <c r="A7" s="4" t="s">
        <v>73</v>
      </c>
      <c r="B7" s="5" t="s">
        <v>83</v>
      </c>
      <c r="C7" s="6"/>
      <c r="D7" s="21" t="s">
        <v>102</v>
      </c>
      <c r="E7" s="21" t="s">
        <v>102</v>
      </c>
      <c r="F7" s="6"/>
      <c r="G7" s="6"/>
      <c r="H7" s="12">
        <v>0.09</v>
      </c>
      <c r="I7" s="6"/>
      <c r="J7" s="17">
        <v>0.5</v>
      </c>
      <c r="K7" s="11"/>
      <c r="L7" s="12">
        <f t="shared" si="0"/>
        <v>0.5</v>
      </c>
      <c r="M7" s="13"/>
      <c r="N7" s="13"/>
      <c r="Q7" s="1" t="s">
        <v>1</v>
      </c>
      <c r="R7" s="1" t="s">
        <v>2</v>
      </c>
    </row>
    <row r="8" spans="1:18" ht="15" x14ac:dyDescent="0.2">
      <c r="A8" s="4" t="s">
        <v>74</v>
      </c>
      <c r="B8" s="5" t="s">
        <v>83</v>
      </c>
      <c r="C8" s="6"/>
      <c r="D8" s="21" t="s">
        <v>102</v>
      </c>
      <c r="E8" s="21" t="s">
        <v>102</v>
      </c>
      <c r="F8" s="8"/>
      <c r="G8" s="8"/>
      <c r="H8" s="12">
        <v>0.05</v>
      </c>
      <c r="I8" s="8"/>
      <c r="J8" s="17">
        <v>0.5</v>
      </c>
      <c r="K8" s="11"/>
      <c r="L8" s="12">
        <f t="shared" si="0"/>
        <v>0.5</v>
      </c>
      <c r="M8" s="13"/>
      <c r="N8" s="13"/>
      <c r="Q8" s="1" t="s">
        <v>103</v>
      </c>
      <c r="R8" s="1" t="s">
        <v>17</v>
      </c>
    </row>
    <row r="9" spans="1:18" ht="15" x14ac:dyDescent="0.2">
      <c r="A9" s="4" t="s">
        <v>75</v>
      </c>
      <c r="B9" s="5" t="s">
        <v>83</v>
      </c>
      <c r="C9" s="6"/>
      <c r="D9" s="21" t="s">
        <v>102</v>
      </c>
      <c r="E9" s="21" t="s">
        <v>102</v>
      </c>
      <c r="F9" s="8"/>
      <c r="G9" s="8"/>
      <c r="H9" s="12">
        <v>0.09</v>
      </c>
      <c r="I9" s="8"/>
      <c r="J9" s="17">
        <v>0.5</v>
      </c>
      <c r="K9" s="11"/>
      <c r="L9" s="12">
        <f t="shared" si="0"/>
        <v>0.5</v>
      </c>
      <c r="M9" s="13"/>
      <c r="N9" s="13"/>
      <c r="Q9" s="1" t="s">
        <v>104</v>
      </c>
      <c r="R9" s="1" t="s">
        <v>25</v>
      </c>
    </row>
    <row r="10" spans="1:18" ht="18" x14ac:dyDescent="0.25">
      <c r="A10" s="13" t="s">
        <v>58</v>
      </c>
      <c r="B10" s="5" t="s">
        <v>84</v>
      </c>
      <c r="C10" s="6"/>
      <c r="D10" s="21" t="s">
        <v>102</v>
      </c>
      <c r="E10" s="21" t="s">
        <v>102</v>
      </c>
      <c r="F10" s="7"/>
      <c r="G10" s="8"/>
      <c r="H10" s="12">
        <v>0.21</v>
      </c>
      <c r="I10" s="6"/>
      <c r="J10" s="17">
        <v>0.5</v>
      </c>
      <c r="K10" s="11"/>
      <c r="L10" s="12">
        <f>C10*H10+J10</f>
        <v>0.5</v>
      </c>
      <c r="M10" s="13">
        <f>F10*I10+K10</f>
        <v>0</v>
      </c>
      <c r="N10" s="13"/>
      <c r="Q10" s="34" t="s">
        <v>105</v>
      </c>
      <c r="R10" s="1" t="s">
        <v>102</v>
      </c>
    </row>
    <row r="11" spans="1:18" ht="15" x14ac:dyDescent="0.2">
      <c r="A11" s="4" t="s">
        <v>59</v>
      </c>
      <c r="B11" s="5" t="s">
        <v>26</v>
      </c>
      <c r="C11" s="8"/>
      <c r="D11" s="21" t="s">
        <v>102</v>
      </c>
      <c r="E11" s="21" t="s">
        <v>102</v>
      </c>
      <c r="F11" s="8"/>
      <c r="G11" s="8"/>
      <c r="H11" s="12">
        <v>0.18099999999999999</v>
      </c>
      <c r="I11" s="8"/>
      <c r="J11" s="17">
        <v>0.5</v>
      </c>
      <c r="K11" s="11"/>
      <c r="L11" s="12">
        <f>C11*H11+J11</f>
        <v>0.5</v>
      </c>
      <c r="M11" s="13">
        <f t="shared" ref="M11:M14" si="1">F11*I11+K11</f>
        <v>0</v>
      </c>
      <c r="N11" s="13"/>
      <c r="Q11" s="1" t="s">
        <v>102</v>
      </c>
    </row>
    <row r="12" spans="1:18" ht="15" x14ac:dyDescent="0.2">
      <c r="A12" s="4" t="s">
        <v>71</v>
      </c>
      <c r="B12" s="5" t="s">
        <v>19</v>
      </c>
      <c r="C12" s="8"/>
      <c r="D12" s="21" t="s">
        <v>102</v>
      </c>
      <c r="E12" s="21" t="s">
        <v>102</v>
      </c>
      <c r="F12" s="8"/>
      <c r="G12" s="8"/>
      <c r="H12" s="12">
        <v>0.27</v>
      </c>
      <c r="I12" s="6"/>
      <c r="J12" s="17">
        <v>2</v>
      </c>
      <c r="K12" s="15"/>
      <c r="L12" s="12">
        <f>C12*H12+J12</f>
        <v>2</v>
      </c>
      <c r="M12" s="13">
        <f t="shared" si="1"/>
        <v>0</v>
      </c>
      <c r="N12" s="13"/>
    </row>
    <row r="13" spans="1:18" ht="14.25" x14ac:dyDescent="0.2">
      <c r="A13" s="13" t="s">
        <v>85</v>
      </c>
      <c r="B13" s="4" t="s">
        <v>29</v>
      </c>
      <c r="C13" s="8"/>
      <c r="D13" s="21" t="s">
        <v>102</v>
      </c>
      <c r="E13" s="21" t="s">
        <v>102</v>
      </c>
      <c r="F13" s="7"/>
      <c r="G13" s="8"/>
      <c r="H13" s="12">
        <v>6.2E-2</v>
      </c>
      <c r="I13" s="6"/>
      <c r="J13" s="6">
        <v>1</v>
      </c>
      <c r="K13" s="11"/>
      <c r="L13" s="12">
        <f>C13*H13+J13</f>
        <v>1</v>
      </c>
      <c r="M13" s="13">
        <f t="shared" si="1"/>
        <v>0</v>
      </c>
      <c r="N13" s="13"/>
    </row>
    <row r="14" spans="1:18" ht="14.25" x14ac:dyDescent="0.2">
      <c r="A14" s="13" t="s">
        <v>86</v>
      </c>
      <c r="B14" s="4" t="s">
        <v>29</v>
      </c>
      <c r="C14" s="8"/>
      <c r="D14" s="21" t="s">
        <v>102</v>
      </c>
      <c r="E14" s="21" t="s">
        <v>102</v>
      </c>
      <c r="F14" s="7"/>
      <c r="G14" s="8"/>
      <c r="H14" s="12">
        <v>6.2E-2</v>
      </c>
      <c r="I14" s="6"/>
      <c r="J14" s="6"/>
      <c r="K14" s="11"/>
      <c r="L14" s="12">
        <f>C14*H14+J14</f>
        <v>0</v>
      </c>
      <c r="M14" s="13">
        <f t="shared" si="1"/>
        <v>0</v>
      </c>
      <c r="N14" s="13"/>
    </row>
    <row r="15" spans="1:18" ht="14.25" x14ac:dyDescent="0.2">
      <c r="A15" s="13" t="s">
        <v>18</v>
      </c>
      <c r="B15" s="4" t="s">
        <v>87</v>
      </c>
      <c r="C15" s="8"/>
      <c r="D15" s="21" t="s">
        <v>102</v>
      </c>
      <c r="E15" s="21" t="s">
        <v>102</v>
      </c>
      <c r="F15" s="8"/>
      <c r="G15" s="8">
        <v>1</v>
      </c>
      <c r="H15" s="19">
        <v>0.14799999999999999</v>
      </c>
      <c r="I15" s="6"/>
      <c r="J15" s="17">
        <v>2</v>
      </c>
      <c r="K15" s="15"/>
      <c r="L15" s="28">
        <f t="shared" ref="L15:L22" si="2">C15*H15+J15</f>
        <v>2</v>
      </c>
      <c r="M15" s="16"/>
      <c r="N15" s="13"/>
    </row>
    <row r="16" spans="1:18" ht="14.25" x14ac:dyDescent="0.2">
      <c r="A16" s="13" t="s">
        <v>18</v>
      </c>
      <c r="B16" s="4" t="s">
        <v>87</v>
      </c>
      <c r="C16" s="8"/>
      <c r="D16" s="21" t="s">
        <v>102</v>
      </c>
      <c r="E16" s="21" t="s">
        <v>102</v>
      </c>
      <c r="F16" s="7"/>
      <c r="G16" s="8">
        <v>2</v>
      </c>
      <c r="H16" s="12">
        <v>0.23599999999999999</v>
      </c>
      <c r="I16" s="8"/>
      <c r="J16" s="10"/>
      <c r="K16" s="11"/>
      <c r="L16" s="28">
        <f t="shared" si="2"/>
        <v>0</v>
      </c>
      <c r="M16" s="13"/>
      <c r="N16" s="13"/>
    </row>
    <row r="17" spans="1:14" ht="15" x14ac:dyDescent="0.2">
      <c r="A17" s="4" t="s">
        <v>60</v>
      </c>
      <c r="B17" s="5" t="s">
        <v>88</v>
      </c>
      <c r="C17" s="14">
        <v>15</v>
      </c>
      <c r="D17" s="21" t="s">
        <v>102</v>
      </c>
      <c r="E17" s="21" t="s">
        <v>102</v>
      </c>
      <c r="F17" s="6"/>
      <c r="G17" s="6"/>
      <c r="H17" s="12">
        <v>6.3E-2</v>
      </c>
      <c r="I17" s="6"/>
      <c r="J17" s="17">
        <v>0.5</v>
      </c>
      <c r="K17" s="11"/>
      <c r="L17" s="28">
        <f t="shared" si="2"/>
        <v>1.4450000000000001</v>
      </c>
      <c r="M17" s="13"/>
      <c r="N17" s="13"/>
    </row>
    <row r="18" spans="1:14" ht="15" x14ac:dyDescent="0.2">
      <c r="A18" s="4" t="s">
        <v>61</v>
      </c>
      <c r="B18" s="5" t="s">
        <v>89</v>
      </c>
      <c r="C18" s="14"/>
      <c r="D18" s="21" t="s">
        <v>102</v>
      </c>
      <c r="E18" s="21" t="s">
        <v>102</v>
      </c>
      <c r="F18" s="8"/>
      <c r="G18" s="8"/>
      <c r="H18" s="12">
        <v>0.05</v>
      </c>
      <c r="I18" s="8"/>
      <c r="J18" s="17"/>
      <c r="K18" s="11"/>
      <c r="L18" s="28">
        <f t="shared" si="2"/>
        <v>0</v>
      </c>
      <c r="M18" s="13"/>
      <c r="N18" s="13"/>
    </row>
    <row r="19" spans="1:14" ht="15" x14ac:dyDescent="0.2">
      <c r="A19" s="4" t="s">
        <v>62</v>
      </c>
      <c r="B19" s="5" t="s">
        <v>41</v>
      </c>
      <c r="C19" s="14"/>
      <c r="D19" s="21" t="s">
        <v>102</v>
      </c>
      <c r="E19" s="21" t="s">
        <v>102</v>
      </c>
      <c r="F19" s="8"/>
      <c r="G19" s="8"/>
      <c r="H19" s="12">
        <v>5.8000000000000003E-2</v>
      </c>
      <c r="I19" s="6"/>
      <c r="J19" s="17"/>
      <c r="K19" s="11"/>
      <c r="L19" s="28">
        <f t="shared" si="2"/>
        <v>0</v>
      </c>
      <c r="M19" s="13"/>
      <c r="N19" s="13"/>
    </row>
    <row r="20" spans="1:14" ht="15" x14ac:dyDescent="0.2">
      <c r="A20" s="4" t="s">
        <v>63</v>
      </c>
      <c r="B20" s="5" t="s">
        <v>41</v>
      </c>
      <c r="C20" s="6"/>
      <c r="D20" s="21" t="s">
        <v>102</v>
      </c>
      <c r="E20" s="21" t="s">
        <v>102</v>
      </c>
      <c r="F20" s="7"/>
      <c r="G20" s="8"/>
      <c r="H20" s="12">
        <v>5.8000000000000003E-2</v>
      </c>
      <c r="I20" s="6"/>
      <c r="J20" s="17"/>
      <c r="K20" s="11"/>
      <c r="L20" s="28">
        <f t="shared" si="2"/>
        <v>0</v>
      </c>
      <c r="M20" s="13"/>
      <c r="N20" s="13"/>
    </row>
    <row r="21" spans="1:14" ht="14.25" x14ac:dyDescent="0.2">
      <c r="A21" s="13" t="s">
        <v>64</v>
      </c>
      <c r="B21" s="13" t="s">
        <v>41</v>
      </c>
      <c r="C21" s="6"/>
      <c r="D21" s="21" t="s">
        <v>102</v>
      </c>
      <c r="E21" s="21" t="s">
        <v>102</v>
      </c>
      <c r="F21" s="6"/>
      <c r="G21" s="6"/>
      <c r="H21" s="19">
        <v>5.8000000000000003E-2</v>
      </c>
      <c r="I21" s="6"/>
      <c r="J21" s="17"/>
      <c r="K21" s="11"/>
      <c r="L21" s="28">
        <f t="shared" si="2"/>
        <v>0</v>
      </c>
      <c r="M21" s="13"/>
      <c r="N21" s="13"/>
    </row>
    <row r="22" spans="1:14" ht="14.25" x14ac:dyDescent="0.2">
      <c r="A22" s="13" t="s">
        <v>65</v>
      </c>
      <c r="B22" s="13" t="s">
        <v>41</v>
      </c>
      <c r="C22" s="8"/>
      <c r="D22" s="21" t="s">
        <v>102</v>
      </c>
      <c r="E22" s="21" t="s">
        <v>102</v>
      </c>
      <c r="F22" s="8"/>
      <c r="G22" s="8"/>
      <c r="H22" s="19">
        <v>5.7000000000000002E-2</v>
      </c>
      <c r="I22" s="6"/>
      <c r="J22" s="6"/>
      <c r="K22" s="11"/>
      <c r="L22" s="28">
        <f t="shared" si="2"/>
        <v>0</v>
      </c>
      <c r="M22" s="13"/>
      <c r="N22" s="13"/>
    </row>
    <row r="23" spans="1:14" ht="14.25" x14ac:dyDescent="0.2">
      <c r="A23" s="13" t="s">
        <v>66</v>
      </c>
      <c r="B23" s="13" t="s">
        <v>41</v>
      </c>
      <c r="C23" s="8"/>
      <c r="D23" s="21" t="s">
        <v>102</v>
      </c>
      <c r="E23" s="21" t="s">
        <v>102</v>
      </c>
      <c r="F23" s="8"/>
      <c r="G23" s="8"/>
      <c r="H23" s="19">
        <v>5.7000000000000002E-2</v>
      </c>
      <c r="I23" s="6"/>
      <c r="J23" s="6"/>
      <c r="K23" s="11"/>
      <c r="L23" s="28">
        <f>C23*H23+J23</f>
        <v>0</v>
      </c>
      <c r="M23" s="13"/>
      <c r="N23" s="13"/>
    </row>
    <row r="24" spans="1:14" ht="15" x14ac:dyDescent="0.2">
      <c r="A24" s="4" t="s">
        <v>67</v>
      </c>
      <c r="B24" s="5" t="s">
        <v>90</v>
      </c>
      <c r="C24" s="6"/>
      <c r="D24" s="21" t="s">
        <v>102</v>
      </c>
      <c r="E24" s="21" t="s">
        <v>102</v>
      </c>
      <c r="F24" s="7"/>
      <c r="G24" s="8"/>
      <c r="H24" s="12">
        <v>6.3E-2</v>
      </c>
      <c r="I24" s="8"/>
      <c r="J24" s="12">
        <v>1</v>
      </c>
      <c r="K24" s="15"/>
      <c r="L24" s="28">
        <f t="shared" ref="L24:L30" si="3">C24*H24+J24</f>
        <v>1</v>
      </c>
      <c r="M24" s="22">
        <f t="shared" ref="M24:M30" si="4">I24*C24+K24</f>
        <v>0</v>
      </c>
      <c r="N24" s="13"/>
    </row>
    <row r="25" spans="1:14" ht="15" x14ac:dyDescent="0.2">
      <c r="A25" s="4" t="s">
        <v>78</v>
      </c>
      <c r="B25" s="5" t="s">
        <v>77</v>
      </c>
      <c r="C25" s="8"/>
      <c r="D25" s="21" t="s">
        <v>102</v>
      </c>
      <c r="E25" s="21" t="s">
        <v>102</v>
      </c>
      <c r="F25" s="8"/>
      <c r="G25" s="8"/>
      <c r="H25" s="12">
        <v>9.8000000000000004E-2</v>
      </c>
      <c r="I25" s="6"/>
      <c r="J25" s="17"/>
      <c r="K25" s="11"/>
      <c r="L25" s="28">
        <f t="shared" si="3"/>
        <v>0</v>
      </c>
      <c r="M25" s="22">
        <f t="shared" si="4"/>
        <v>0</v>
      </c>
      <c r="N25" s="13"/>
    </row>
    <row r="26" spans="1:14" ht="15" x14ac:dyDescent="0.2">
      <c r="A26" s="4" t="s">
        <v>79</v>
      </c>
      <c r="B26" s="5" t="s">
        <v>26</v>
      </c>
      <c r="C26" s="6"/>
      <c r="D26" s="21" t="s">
        <v>102</v>
      </c>
      <c r="E26" s="21" t="s">
        <v>102</v>
      </c>
      <c r="F26" s="7"/>
      <c r="G26" s="8"/>
      <c r="H26" s="12">
        <v>3.4000000000000002E-2</v>
      </c>
      <c r="I26" s="8"/>
      <c r="J26" s="12"/>
      <c r="K26" s="11"/>
      <c r="L26" s="28">
        <f t="shared" si="3"/>
        <v>0</v>
      </c>
      <c r="M26" s="22">
        <f t="shared" si="4"/>
        <v>0</v>
      </c>
      <c r="N26" s="13"/>
    </row>
    <row r="27" spans="1:14" ht="15" x14ac:dyDescent="0.2">
      <c r="A27" s="4" t="s">
        <v>51</v>
      </c>
      <c r="B27" s="5" t="s">
        <v>56</v>
      </c>
      <c r="C27" s="14"/>
      <c r="D27" s="21" t="s">
        <v>102</v>
      </c>
      <c r="E27" s="21" t="s">
        <v>102</v>
      </c>
      <c r="F27" s="7"/>
      <c r="G27" s="8"/>
      <c r="H27" s="12">
        <v>0.108</v>
      </c>
      <c r="I27" s="6"/>
      <c r="J27" s="17">
        <v>1</v>
      </c>
      <c r="K27" s="11"/>
      <c r="L27" s="28">
        <f t="shared" si="3"/>
        <v>1</v>
      </c>
      <c r="M27" s="22">
        <f t="shared" si="4"/>
        <v>0</v>
      </c>
      <c r="N27" s="13"/>
    </row>
    <row r="28" spans="1:14" ht="15" x14ac:dyDescent="0.2">
      <c r="A28" s="4" t="s">
        <v>52</v>
      </c>
      <c r="B28" s="5" t="s">
        <v>80</v>
      </c>
      <c r="C28" s="14">
        <v>45</v>
      </c>
      <c r="D28" s="21" t="s">
        <v>1</v>
      </c>
      <c r="E28" s="21" t="s">
        <v>2</v>
      </c>
      <c r="F28" s="6"/>
      <c r="G28" s="6"/>
      <c r="H28" s="12">
        <v>0.108</v>
      </c>
      <c r="I28" s="6"/>
      <c r="J28" s="17"/>
      <c r="K28" s="11"/>
      <c r="L28" s="28">
        <f t="shared" si="3"/>
        <v>4.8600000000000003</v>
      </c>
      <c r="M28" s="22">
        <f t="shared" si="4"/>
        <v>0</v>
      </c>
      <c r="N28" s="13"/>
    </row>
    <row r="29" spans="1:14" ht="14.25" x14ac:dyDescent="0.2">
      <c r="A29" s="4" t="s">
        <v>55</v>
      </c>
      <c r="B29" s="4" t="s">
        <v>56</v>
      </c>
      <c r="C29" s="6"/>
      <c r="D29" s="21" t="s">
        <v>102</v>
      </c>
      <c r="E29" s="21" t="s">
        <v>102</v>
      </c>
      <c r="F29" s="7"/>
      <c r="G29" s="8"/>
      <c r="H29" s="12">
        <v>5.8000000000000003E-2</v>
      </c>
      <c r="I29" s="8"/>
      <c r="J29" s="12">
        <v>1</v>
      </c>
      <c r="K29" s="11"/>
      <c r="L29" s="28">
        <f t="shared" si="3"/>
        <v>1</v>
      </c>
      <c r="M29" s="22">
        <f t="shared" si="4"/>
        <v>0</v>
      </c>
      <c r="N29" s="13"/>
    </row>
    <row r="30" spans="1:14" ht="14.25" x14ac:dyDescent="0.2">
      <c r="A30" s="13" t="s">
        <v>57</v>
      </c>
      <c r="B30" s="4" t="s">
        <v>80</v>
      </c>
      <c r="C30" s="8"/>
      <c r="D30" s="21" t="s">
        <v>102</v>
      </c>
      <c r="E30" s="21" t="s">
        <v>102</v>
      </c>
      <c r="F30" s="7"/>
      <c r="G30" s="8"/>
      <c r="H30" s="12">
        <v>5.8000000000000003E-2</v>
      </c>
      <c r="I30" s="8"/>
      <c r="J30" s="12"/>
      <c r="K30" s="11"/>
      <c r="L30" s="28">
        <f t="shared" si="3"/>
        <v>0</v>
      </c>
      <c r="M30" s="22">
        <f t="shared" si="4"/>
        <v>0</v>
      </c>
      <c r="N30" s="13"/>
    </row>
    <row r="31" spans="1:14" ht="15" x14ac:dyDescent="0.2">
      <c r="A31" s="4" t="s">
        <v>91</v>
      </c>
      <c r="B31" s="5" t="s">
        <v>33</v>
      </c>
      <c r="C31" s="6"/>
      <c r="D31" s="21" t="s">
        <v>102</v>
      </c>
      <c r="E31" s="21" t="s">
        <v>102</v>
      </c>
      <c r="F31" s="7"/>
      <c r="G31" s="8">
        <v>1</v>
      </c>
      <c r="H31" s="12">
        <v>0.16690000000000002</v>
      </c>
      <c r="I31" s="6"/>
      <c r="J31" s="17">
        <v>1</v>
      </c>
      <c r="K31" s="11"/>
      <c r="L31" s="12">
        <f t="shared" ref="L31:L38" si="5">C31*H31+J31</f>
        <v>1</v>
      </c>
      <c r="M31" s="13"/>
      <c r="N31" s="13"/>
    </row>
    <row r="32" spans="1:14" ht="15" x14ac:dyDescent="0.2">
      <c r="A32" s="4" t="s">
        <v>91</v>
      </c>
      <c r="B32" s="5" t="s">
        <v>33</v>
      </c>
      <c r="C32" s="6"/>
      <c r="D32" s="21" t="s">
        <v>102</v>
      </c>
      <c r="E32" s="21" t="s">
        <v>102</v>
      </c>
      <c r="F32" s="7"/>
      <c r="G32" s="8">
        <v>2</v>
      </c>
      <c r="H32" s="12">
        <v>4.3000000000000003E-2</v>
      </c>
      <c r="I32" s="6"/>
      <c r="J32" s="17">
        <v>0.5</v>
      </c>
      <c r="K32" s="11"/>
      <c r="L32" s="12">
        <f t="shared" si="5"/>
        <v>0.5</v>
      </c>
      <c r="M32" s="13"/>
      <c r="N32" s="13"/>
    </row>
    <row r="33" spans="1:14" ht="15" x14ac:dyDescent="0.2">
      <c r="A33" s="4" t="s">
        <v>91</v>
      </c>
      <c r="B33" s="5" t="s">
        <v>33</v>
      </c>
      <c r="C33" s="6"/>
      <c r="D33" s="21" t="s">
        <v>102</v>
      </c>
      <c r="E33" s="21" t="s">
        <v>102</v>
      </c>
      <c r="F33" s="7"/>
      <c r="G33" s="8">
        <v>3</v>
      </c>
      <c r="H33" s="12">
        <v>5.3199999999999997E-2</v>
      </c>
      <c r="I33" s="6"/>
      <c r="J33" s="17"/>
      <c r="K33" s="15"/>
      <c r="L33" s="12">
        <f t="shared" si="5"/>
        <v>0</v>
      </c>
      <c r="M33" s="16"/>
      <c r="N33" s="13"/>
    </row>
    <row r="34" spans="1:14" ht="15" x14ac:dyDescent="0.2">
      <c r="A34" s="4" t="s">
        <v>92</v>
      </c>
      <c r="B34" s="5" t="s">
        <v>48</v>
      </c>
      <c r="C34" s="6"/>
      <c r="D34" s="21" t="s">
        <v>102</v>
      </c>
      <c r="E34" s="21" t="s">
        <v>102</v>
      </c>
      <c r="F34" s="6"/>
      <c r="G34" s="6">
        <v>1</v>
      </c>
      <c r="H34" s="12">
        <v>0.1699</v>
      </c>
      <c r="I34" s="6"/>
      <c r="J34" s="17">
        <v>1</v>
      </c>
      <c r="K34" s="11"/>
      <c r="L34" s="12">
        <f t="shared" si="5"/>
        <v>1</v>
      </c>
      <c r="M34" s="13"/>
      <c r="N34" s="13"/>
    </row>
    <row r="35" spans="1:14" ht="15" x14ac:dyDescent="0.2">
      <c r="A35" s="4" t="s">
        <v>92</v>
      </c>
      <c r="B35" s="5" t="s">
        <v>48</v>
      </c>
      <c r="C35" s="6"/>
      <c r="D35" s="21" t="s">
        <v>102</v>
      </c>
      <c r="E35" s="21" t="s">
        <v>102</v>
      </c>
      <c r="F35" s="8"/>
      <c r="G35" s="8">
        <v>2</v>
      </c>
      <c r="H35" s="12"/>
      <c r="I35" s="8"/>
      <c r="J35" s="17"/>
      <c r="K35" s="11"/>
      <c r="L35" s="12">
        <f t="shared" si="5"/>
        <v>0</v>
      </c>
      <c r="M35" s="13"/>
      <c r="N35" s="13"/>
    </row>
    <row r="36" spans="1:14" ht="15" x14ac:dyDescent="0.2">
      <c r="A36" s="4" t="s">
        <v>93</v>
      </c>
      <c r="B36" s="5" t="s">
        <v>48</v>
      </c>
      <c r="C36" s="6"/>
      <c r="D36" s="21" t="s">
        <v>102</v>
      </c>
      <c r="E36" s="21" t="s">
        <v>102</v>
      </c>
      <c r="F36" s="8"/>
      <c r="G36" s="8"/>
      <c r="H36" s="12">
        <v>8.9700000000000002E-2</v>
      </c>
      <c r="I36" s="8"/>
      <c r="J36" s="17">
        <v>0.5</v>
      </c>
      <c r="K36" s="11"/>
      <c r="L36" s="12">
        <f t="shared" si="5"/>
        <v>0.5</v>
      </c>
      <c r="M36" s="13"/>
      <c r="N36" s="13"/>
    </row>
    <row r="37" spans="1:14" ht="14.25" x14ac:dyDescent="0.2">
      <c r="A37" s="4" t="s">
        <v>94</v>
      </c>
      <c r="B37" s="4" t="s">
        <v>33</v>
      </c>
      <c r="C37" s="6"/>
      <c r="D37" s="21" t="s">
        <v>102</v>
      </c>
      <c r="E37" s="21" t="s">
        <v>102</v>
      </c>
      <c r="F37" s="7"/>
      <c r="G37" s="8"/>
      <c r="H37" s="12">
        <v>0.09</v>
      </c>
      <c r="I37" s="8"/>
      <c r="J37" s="17">
        <v>0.5</v>
      </c>
      <c r="K37" s="11"/>
      <c r="L37" s="12">
        <f t="shared" si="5"/>
        <v>0.5</v>
      </c>
      <c r="M37" s="13"/>
      <c r="N37" s="13"/>
    </row>
    <row r="38" spans="1:14" ht="15" x14ac:dyDescent="0.2">
      <c r="A38" s="4" t="s">
        <v>95</v>
      </c>
      <c r="B38" s="5" t="s">
        <v>33</v>
      </c>
      <c r="C38" s="8"/>
      <c r="D38" s="21" t="s">
        <v>102</v>
      </c>
      <c r="E38" s="21" t="s">
        <v>102</v>
      </c>
      <c r="F38" s="7"/>
      <c r="G38" s="8"/>
      <c r="H38" s="12">
        <v>0.09</v>
      </c>
      <c r="I38" s="8"/>
      <c r="J38" s="10">
        <v>0.5</v>
      </c>
      <c r="K38" s="11"/>
      <c r="L38" s="12">
        <f t="shared" si="5"/>
        <v>0.5</v>
      </c>
      <c r="M38" s="13"/>
      <c r="N38" s="13"/>
    </row>
    <row r="39" spans="1:14" ht="14.25" x14ac:dyDescent="0.2">
      <c r="A39" s="13" t="s">
        <v>96</v>
      </c>
      <c r="B39" s="4" t="s">
        <v>48</v>
      </c>
      <c r="C39" s="8"/>
      <c r="D39" s="21" t="s">
        <v>102</v>
      </c>
      <c r="E39" s="21" t="s">
        <v>102</v>
      </c>
      <c r="F39" s="7"/>
      <c r="G39" s="8"/>
      <c r="H39" s="12">
        <v>2.3E-2</v>
      </c>
      <c r="I39" s="8"/>
      <c r="J39" s="10">
        <v>0.5</v>
      </c>
      <c r="K39" s="11"/>
      <c r="L39" s="12">
        <v>1.972</v>
      </c>
      <c r="M39" s="13"/>
      <c r="N39" s="13"/>
    </row>
    <row r="40" spans="1:14" ht="15" x14ac:dyDescent="0.2">
      <c r="A40" s="4" t="s">
        <v>22</v>
      </c>
      <c r="B40" s="5" t="s">
        <v>48</v>
      </c>
      <c r="C40" s="6"/>
      <c r="D40" s="21" t="s">
        <v>102</v>
      </c>
      <c r="E40" s="21" t="s">
        <v>102</v>
      </c>
      <c r="F40" s="7"/>
      <c r="G40" s="8">
        <v>1</v>
      </c>
      <c r="H40" s="12">
        <v>0.17699999999999999</v>
      </c>
      <c r="I40" s="6"/>
      <c r="J40" s="17">
        <v>2</v>
      </c>
      <c r="K40" s="11"/>
      <c r="L40" s="12">
        <f t="shared" ref="L40:L46" si="6">C40*H40+J40</f>
        <v>2</v>
      </c>
      <c r="M40" s="13"/>
      <c r="N40" s="13"/>
    </row>
    <row r="41" spans="1:14" ht="15" x14ac:dyDescent="0.2">
      <c r="A41" s="4" t="s">
        <v>21</v>
      </c>
      <c r="B41" s="5" t="s">
        <v>48</v>
      </c>
      <c r="C41" s="6"/>
      <c r="D41" s="21" t="s">
        <v>102</v>
      </c>
      <c r="E41" s="21" t="s">
        <v>102</v>
      </c>
      <c r="F41" s="7"/>
      <c r="G41" s="8">
        <v>1</v>
      </c>
      <c r="H41" s="12">
        <v>0.17699999999999999</v>
      </c>
      <c r="I41" s="6"/>
      <c r="J41" s="17"/>
      <c r="K41" s="15"/>
      <c r="L41" s="12">
        <f t="shared" si="6"/>
        <v>0</v>
      </c>
      <c r="M41" s="16"/>
      <c r="N41" s="13"/>
    </row>
    <row r="42" spans="1:14" ht="15" x14ac:dyDescent="0.2">
      <c r="A42" s="4" t="s">
        <v>23</v>
      </c>
      <c r="B42" s="5" t="s">
        <v>48</v>
      </c>
      <c r="C42" s="8"/>
      <c r="D42" s="21" t="s">
        <v>102</v>
      </c>
      <c r="E42" s="21" t="s">
        <v>102</v>
      </c>
      <c r="F42" s="7"/>
      <c r="G42" s="8"/>
      <c r="H42" s="12">
        <v>0.13</v>
      </c>
      <c r="I42" s="8"/>
      <c r="J42" s="10">
        <v>1</v>
      </c>
      <c r="K42" s="11"/>
      <c r="L42" s="12">
        <f t="shared" si="6"/>
        <v>1</v>
      </c>
      <c r="M42" s="13"/>
      <c r="N42" s="13"/>
    </row>
    <row r="43" spans="1:14" ht="14.25" x14ac:dyDescent="0.2">
      <c r="A43" s="4" t="s">
        <v>24</v>
      </c>
      <c r="B43" s="4" t="s">
        <v>48</v>
      </c>
      <c r="C43" s="6"/>
      <c r="D43" s="21" t="s">
        <v>102</v>
      </c>
      <c r="E43" s="21" t="s">
        <v>102</v>
      </c>
      <c r="F43" s="7"/>
      <c r="G43" s="8"/>
      <c r="H43" s="12">
        <v>0.13</v>
      </c>
      <c r="I43" s="8"/>
      <c r="J43" s="17"/>
      <c r="K43" s="11"/>
      <c r="L43" s="12">
        <f t="shared" si="6"/>
        <v>0</v>
      </c>
      <c r="M43" s="13"/>
      <c r="N43" s="13"/>
    </row>
    <row r="44" spans="1:14" ht="15" x14ac:dyDescent="0.2">
      <c r="A44" s="4" t="s">
        <v>49</v>
      </c>
      <c r="B44" s="5" t="s">
        <v>36</v>
      </c>
      <c r="C44" s="8"/>
      <c r="D44" s="21" t="s">
        <v>102</v>
      </c>
      <c r="E44" s="21" t="s">
        <v>102</v>
      </c>
      <c r="F44" s="7"/>
      <c r="G44" s="8"/>
      <c r="H44" s="12">
        <v>0.22</v>
      </c>
      <c r="I44" s="8"/>
      <c r="J44" s="10">
        <v>1</v>
      </c>
      <c r="K44" s="11"/>
      <c r="L44" s="12">
        <f t="shared" si="6"/>
        <v>1</v>
      </c>
      <c r="M44" s="13"/>
      <c r="N44" s="13"/>
    </row>
    <row r="45" spans="1:14" ht="14.25" x14ac:dyDescent="0.2">
      <c r="A45" s="4" t="s">
        <v>50</v>
      </c>
      <c r="B45" s="4" t="s">
        <v>36</v>
      </c>
      <c r="C45" s="6"/>
      <c r="D45" s="21" t="s">
        <v>102</v>
      </c>
      <c r="E45" s="21" t="s">
        <v>102</v>
      </c>
      <c r="F45" s="7"/>
      <c r="G45" s="8"/>
      <c r="H45" s="12">
        <v>0.22</v>
      </c>
      <c r="I45" s="8"/>
      <c r="J45" s="12"/>
      <c r="K45" s="11"/>
      <c r="L45" s="12">
        <f t="shared" si="6"/>
        <v>0</v>
      </c>
      <c r="M45" s="13"/>
      <c r="N45" s="13"/>
    </row>
    <row r="46" spans="1:14" ht="15" x14ac:dyDescent="0.2">
      <c r="A46" s="4" t="s">
        <v>20</v>
      </c>
      <c r="B46" s="5" t="s">
        <v>33</v>
      </c>
      <c r="C46" s="6"/>
      <c r="D46" s="21" t="s">
        <v>102</v>
      </c>
      <c r="E46" s="21" t="s">
        <v>102</v>
      </c>
      <c r="F46" s="7"/>
      <c r="G46" s="8"/>
      <c r="H46" s="12">
        <v>4.2000000000000003E-2</v>
      </c>
      <c r="I46" s="6"/>
      <c r="J46" s="17">
        <v>0.5</v>
      </c>
      <c r="K46" s="11"/>
      <c r="L46" s="12">
        <f t="shared" si="6"/>
        <v>0.5</v>
      </c>
      <c r="M46" s="13"/>
      <c r="N46" s="13"/>
    </row>
    <row r="47" spans="1:14" ht="15" x14ac:dyDescent="0.2">
      <c r="A47" s="4" t="s">
        <v>32</v>
      </c>
      <c r="B47" s="5" t="s">
        <v>33</v>
      </c>
      <c r="C47" s="8"/>
      <c r="D47" s="21" t="s">
        <v>102</v>
      </c>
      <c r="E47" s="21" t="s">
        <v>102</v>
      </c>
      <c r="F47" s="8"/>
      <c r="G47" s="8"/>
      <c r="H47" s="12">
        <v>4.2000000000000003E-2</v>
      </c>
      <c r="I47" s="6"/>
      <c r="J47" s="17">
        <v>0.5</v>
      </c>
      <c r="K47" s="11"/>
      <c r="L47" s="12">
        <f>C47*H47+J47</f>
        <v>0.5</v>
      </c>
      <c r="M47" s="13"/>
      <c r="N47" s="13"/>
    </row>
    <row r="48" spans="1:14" ht="15" x14ac:dyDescent="0.2">
      <c r="A48" s="4" t="s">
        <v>34</v>
      </c>
      <c r="B48" s="5" t="s">
        <v>33</v>
      </c>
      <c r="C48" s="8"/>
      <c r="D48" s="21" t="s">
        <v>102</v>
      </c>
      <c r="E48" s="21" t="s">
        <v>102</v>
      </c>
      <c r="F48" s="8"/>
      <c r="G48" s="8"/>
      <c r="H48" s="9">
        <v>4.2000000000000003E-2</v>
      </c>
      <c r="I48" s="6"/>
      <c r="J48" s="17"/>
      <c r="K48" s="11"/>
      <c r="L48" s="12">
        <f>C48*H48+J48</f>
        <v>0</v>
      </c>
      <c r="M48" s="13"/>
      <c r="N48" s="13"/>
    </row>
    <row r="49" spans="1:14" ht="15" x14ac:dyDescent="0.2">
      <c r="A49" s="4" t="s">
        <v>27</v>
      </c>
      <c r="B49" s="5" t="s">
        <v>36</v>
      </c>
      <c r="C49" s="6"/>
      <c r="D49" s="21" t="s">
        <v>102</v>
      </c>
      <c r="E49" s="21" t="s">
        <v>102</v>
      </c>
      <c r="F49" s="7"/>
      <c r="G49" s="8"/>
      <c r="H49" s="12">
        <v>6.2E-2</v>
      </c>
      <c r="I49" s="6"/>
      <c r="J49" s="17">
        <v>0.66700000000000004</v>
      </c>
      <c r="K49" s="11"/>
      <c r="L49" s="12">
        <f t="shared" ref="L49:L52" si="7">C49*H49+J49</f>
        <v>0.66700000000000004</v>
      </c>
      <c r="M49" s="13"/>
      <c r="N49" s="13"/>
    </row>
    <row r="50" spans="1:14" ht="15" x14ac:dyDescent="0.2">
      <c r="A50" s="4" t="s">
        <v>28</v>
      </c>
      <c r="B50" s="5" t="s">
        <v>36</v>
      </c>
      <c r="C50" s="6"/>
      <c r="D50" s="21" t="s">
        <v>102</v>
      </c>
      <c r="E50" s="21" t="s">
        <v>102</v>
      </c>
      <c r="F50" s="7"/>
      <c r="G50" s="8"/>
      <c r="H50" s="12">
        <v>6.2E-2</v>
      </c>
      <c r="I50" s="6"/>
      <c r="J50" s="17"/>
      <c r="K50" s="11"/>
      <c r="L50" s="12">
        <f t="shared" si="7"/>
        <v>0</v>
      </c>
      <c r="M50" s="13"/>
      <c r="N50" s="13"/>
    </row>
    <row r="51" spans="1:14" ht="14.25" x14ac:dyDescent="0.2">
      <c r="A51" s="13" t="s">
        <v>76</v>
      </c>
      <c r="B51" s="4" t="s">
        <v>97</v>
      </c>
      <c r="C51" s="8"/>
      <c r="D51" s="21" t="s">
        <v>102</v>
      </c>
      <c r="E51" s="21" t="s">
        <v>102</v>
      </c>
      <c r="F51" s="8"/>
      <c r="G51" s="8"/>
      <c r="H51" s="19">
        <v>4.8000000000000001E-2</v>
      </c>
      <c r="I51" s="6"/>
      <c r="J51" s="17">
        <v>1</v>
      </c>
      <c r="K51" s="11"/>
      <c r="L51" s="12">
        <f t="shared" si="7"/>
        <v>1</v>
      </c>
      <c r="M51" s="13"/>
      <c r="N51" s="13"/>
    </row>
    <row r="52" spans="1:14" ht="15" x14ac:dyDescent="0.2">
      <c r="A52" s="4" t="s">
        <v>47</v>
      </c>
      <c r="B52" s="5" t="s">
        <v>98</v>
      </c>
      <c r="C52" s="6"/>
      <c r="D52" s="21" t="s">
        <v>102</v>
      </c>
      <c r="E52" s="21" t="s">
        <v>102</v>
      </c>
      <c r="F52" s="8"/>
      <c r="G52" s="8"/>
      <c r="H52" s="12">
        <v>4.7E-2</v>
      </c>
      <c r="I52" s="8"/>
      <c r="J52" s="17">
        <v>0.75</v>
      </c>
      <c r="K52" s="11"/>
      <c r="L52" s="12">
        <f t="shared" si="7"/>
        <v>0.75</v>
      </c>
      <c r="M52" s="13"/>
      <c r="N52" s="13"/>
    </row>
    <row r="53" spans="1:14" ht="15" x14ac:dyDescent="0.2">
      <c r="A53" s="4" t="s">
        <v>45</v>
      </c>
      <c r="B53" s="5" t="s">
        <v>48</v>
      </c>
      <c r="C53" s="8"/>
      <c r="D53" s="21" t="s">
        <v>102</v>
      </c>
      <c r="E53" s="21" t="s">
        <v>102</v>
      </c>
      <c r="F53" s="7"/>
      <c r="G53" s="8"/>
      <c r="H53" s="12">
        <v>0.21</v>
      </c>
      <c r="I53" s="8"/>
      <c r="J53" s="10">
        <v>2</v>
      </c>
      <c r="K53" s="11"/>
      <c r="L53" s="12">
        <f t="shared" ref="L53:L56" si="8">C53*H53+J53</f>
        <v>2</v>
      </c>
      <c r="M53" s="13"/>
      <c r="N53" s="13"/>
    </row>
    <row r="54" spans="1:14" ht="15" x14ac:dyDescent="0.2">
      <c r="A54" s="4" t="s">
        <v>46</v>
      </c>
      <c r="B54" s="5" t="s">
        <v>48</v>
      </c>
      <c r="C54" s="8"/>
      <c r="D54" s="21" t="s">
        <v>102</v>
      </c>
      <c r="E54" s="21" t="s">
        <v>102</v>
      </c>
      <c r="F54" s="7"/>
      <c r="G54" s="8"/>
      <c r="H54" s="12">
        <v>0.21</v>
      </c>
      <c r="I54" s="8"/>
      <c r="J54" s="10"/>
      <c r="K54" s="11"/>
      <c r="L54" s="12">
        <f t="shared" si="8"/>
        <v>0</v>
      </c>
      <c r="M54" s="13"/>
      <c r="N54" s="13"/>
    </row>
    <row r="55" spans="1:14" ht="15" x14ac:dyDescent="0.2">
      <c r="A55" s="4" t="s">
        <v>53</v>
      </c>
      <c r="B55" s="5" t="s">
        <v>48</v>
      </c>
      <c r="C55" s="8"/>
      <c r="D55" s="21" t="s">
        <v>102</v>
      </c>
      <c r="E55" s="21" t="s">
        <v>102</v>
      </c>
      <c r="F55" s="8"/>
      <c r="G55" s="8"/>
      <c r="H55" s="12">
        <v>0.21</v>
      </c>
      <c r="I55" s="6"/>
      <c r="J55" s="17">
        <v>2</v>
      </c>
      <c r="K55" s="15"/>
      <c r="L55" s="12">
        <f t="shared" si="8"/>
        <v>2</v>
      </c>
      <c r="M55" s="13"/>
      <c r="N55" s="13"/>
    </row>
    <row r="56" spans="1:14" ht="15" x14ac:dyDescent="0.2">
      <c r="A56" s="4" t="s">
        <v>54</v>
      </c>
      <c r="B56" s="5" t="s">
        <v>48</v>
      </c>
      <c r="C56" s="8"/>
      <c r="D56" s="21" t="s">
        <v>102</v>
      </c>
      <c r="E56" s="21" t="s">
        <v>102</v>
      </c>
      <c r="F56" s="8"/>
      <c r="G56" s="8"/>
      <c r="H56" s="12">
        <v>0.21</v>
      </c>
      <c r="I56" s="6"/>
      <c r="J56" s="17"/>
      <c r="K56" s="11"/>
      <c r="L56" s="12">
        <f t="shared" si="8"/>
        <v>0</v>
      </c>
      <c r="M56" s="13"/>
      <c r="N56" s="13"/>
    </row>
    <row r="57" spans="1:14" ht="15" x14ac:dyDescent="0.2">
      <c r="A57" s="4" t="s">
        <v>82</v>
      </c>
      <c r="B57" s="5" t="s">
        <v>36</v>
      </c>
      <c r="C57" s="8"/>
      <c r="D57" s="21" t="s">
        <v>102</v>
      </c>
      <c r="E57" s="21" t="s">
        <v>102</v>
      </c>
      <c r="F57" s="7"/>
      <c r="G57" s="8"/>
      <c r="H57" s="12">
        <v>0.14199999999999999</v>
      </c>
      <c r="I57" s="8"/>
      <c r="J57" s="8">
        <v>1</v>
      </c>
      <c r="K57" s="11"/>
      <c r="L57" s="8">
        <f>C57*H57+J57</f>
        <v>1</v>
      </c>
      <c r="M57" s="13">
        <f>F57*I57+K57</f>
        <v>0</v>
      </c>
      <c r="N57" s="13"/>
    </row>
    <row r="58" spans="1:14" ht="15" x14ac:dyDescent="0.2">
      <c r="A58" s="4" t="s">
        <v>81</v>
      </c>
      <c r="B58" s="5" t="s">
        <v>48</v>
      </c>
      <c r="C58" s="8"/>
      <c r="D58" s="21" t="s">
        <v>102</v>
      </c>
      <c r="E58" s="21" t="s">
        <v>102</v>
      </c>
      <c r="F58" s="7"/>
      <c r="G58" s="8"/>
      <c r="H58" s="12">
        <v>0.01</v>
      </c>
      <c r="I58" s="8"/>
      <c r="J58" s="8">
        <v>1</v>
      </c>
      <c r="K58" s="15"/>
      <c r="L58" s="8">
        <f>C58*H58+J58</f>
        <v>1</v>
      </c>
      <c r="M58" s="13">
        <f t="shared" ref="M58:M60" si="9">F58*I58+K58</f>
        <v>0</v>
      </c>
      <c r="N58" s="13"/>
    </row>
    <row r="59" spans="1:14" ht="15" x14ac:dyDescent="0.2">
      <c r="A59" s="4" t="s">
        <v>30</v>
      </c>
      <c r="B59" s="5" t="s">
        <v>33</v>
      </c>
      <c r="C59" s="8"/>
      <c r="D59" s="21" t="s">
        <v>102</v>
      </c>
      <c r="E59" s="21" t="s">
        <v>102</v>
      </c>
      <c r="F59" s="7"/>
      <c r="G59" s="8"/>
      <c r="H59" s="12">
        <v>0.11799999999999999</v>
      </c>
      <c r="I59" s="8"/>
      <c r="J59" s="8">
        <v>1</v>
      </c>
      <c r="K59" s="11"/>
      <c r="L59" s="8">
        <f>C59*H59+J59</f>
        <v>1</v>
      </c>
      <c r="M59" s="13">
        <f t="shared" si="9"/>
        <v>0</v>
      </c>
      <c r="N59" s="13"/>
    </row>
    <row r="60" spans="1:14" ht="15" x14ac:dyDescent="0.2">
      <c r="A60" s="4" t="s">
        <v>31</v>
      </c>
      <c r="B60" s="5" t="s">
        <v>33</v>
      </c>
      <c r="C60" s="6"/>
      <c r="D60" s="21" t="s">
        <v>102</v>
      </c>
      <c r="E60" s="21" t="s">
        <v>102</v>
      </c>
      <c r="F60" s="6"/>
      <c r="G60" s="6"/>
      <c r="H60" s="19">
        <v>2.9000000000000001E-2</v>
      </c>
      <c r="I60" s="6"/>
      <c r="J60" s="6"/>
      <c r="K60" s="11"/>
      <c r="L60" s="8">
        <f>C60*H60+J60</f>
        <v>0</v>
      </c>
      <c r="M60" s="13">
        <f t="shared" si="9"/>
        <v>0</v>
      </c>
      <c r="N60" s="13"/>
    </row>
    <row r="61" spans="1:14" ht="15" x14ac:dyDescent="0.2">
      <c r="A61" s="4" t="s">
        <v>72</v>
      </c>
      <c r="B61" s="5" t="s">
        <v>68</v>
      </c>
      <c r="C61" s="14"/>
      <c r="D61" s="21" t="s">
        <v>102</v>
      </c>
      <c r="E61" s="21" t="s">
        <v>102</v>
      </c>
      <c r="F61" s="8"/>
      <c r="G61" s="8"/>
      <c r="H61" s="12">
        <v>5.8000000000000003E-2</v>
      </c>
      <c r="I61" s="8"/>
      <c r="J61" s="17"/>
      <c r="K61" s="11"/>
      <c r="L61" s="28">
        <f>C61*H61+J61</f>
        <v>0</v>
      </c>
      <c r="M61" s="22">
        <f>I61*C61+K61</f>
        <v>0</v>
      </c>
      <c r="N61" s="13"/>
    </row>
    <row r="62" spans="1:14" ht="15" x14ac:dyDescent="0.2">
      <c r="A62" s="4" t="s">
        <v>40</v>
      </c>
      <c r="B62" s="5" t="s">
        <v>41</v>
      </c>
      <c r="C62" s="6"/>
      <c r="D62" s="21" t="s">
        <v>102</v>
      </c>
      <c r="E62" s="21" t="s">
        <v>102</v>
      </c>
      <c r="F62" s="7"/>
      <c r="G62" s="8"/>
      <c r="H62" s="12">
        <f>0.11-0.027</f>
        <v>8.3000000000000004E-2</v>
      </c>
      <c r="I62" s="6"/>
      <c r="J62" s="17"/>
      <c r="K62" s="11"/>
      <c r="L62" s="12">
        <f t="shared" ref="L62:L69" si="10">C62*H62+J62</f>
        <v>0</v>
      </c>
      <c r="M62" s="13"/>
      <c r="N62" s="13"/>
    </row>
    <row r="63" spans="1:14" ht="15" x14ac:dyDescent="0.2">
      <c r="A63" s="4" t="s">
        <v>42</v>
      </c>
      <c r="B63" s="5" t="s">
        <v>41</v>
      </c>
      <c r="C63" s="6"/>
      <c r="D63" s="21" t="s">
        <v>102</v>
      </c>
      <c r="E63" s="21" t="s">
        <v>102</v>
      </c>
      <c r="F63" s="7"/>
      <c r="G63" s="8"/>
      <c r="H63" s="12">
        <f>0.11-0.027</f>
        <v>8.3000000000000004E-2</v>
      </c>
      <c r="I63" s="6"/>
      <c r="J63" s="17"/>
      <c r="K63" s="11"/>
      <c r="L63" s="12">
        <f t="shared" si="10"/>
        <v>0</v>
      </c>
      <c r="M63" s="13"/>
      <c r="N63" s="13"/>
    </row>
    <row r="64" spans="1:14" ht="15" x14ac:dyDescent="0.2">
      <c r="A64" s="4" t="s">
        <v>38</v>
      </c>
      <c r="B64" s="5" t="s">
        <v>36</v>
      </c>
      <c r="C64" s="6"/>
      <c r="D64" s="21" t="s">
        <v>102</v>
      </c>
      <c r="E64" s="21" t="s">
        <v>102</v>
      </c>
      <c r="F64" s="7"/>
      <c r="G64" s="8"/>
      <c r="H64" s="12">
        <v>5.1999999999999998E-2</v>
      </c>
      <c r="I64" s="6"/>
      <c r="J64" s="17"/>
      <c r="K64" s="15"/>
      <c r="L64" s="12">
        <f t="shared" si="10"/>
        <v>0</v>
      </c>
      <c r="M64" s="16"/>
      <c r="N64" s="13"/>
    </row>
    <row r="65" spans="1:14" ht="15" x14ac:dyDescent="0.2">
      <c r="A65" s="4" t="s">
        <v>39</v>
      </c>
      <c r="B65" s="5" t="s">
        <v>36</v>
      </c>
      <c r="C65" s="6"/>
      <c r="D65" s="21" t="s">
        <v>102</v>
      </c>
      <c r="E65" s="21" t="s">
        <v>102</v>
      </c>
      <c r="F65" s="6"/>
      <c r="G65" s="6"/>
      <c r="H65" s="12">
        <v>5.1999999999999998E-2</v>
      </c>
      <c r="I65" s="6"/>
      <c r="J65" s="17"/>
      <c r="K65" s="11"/>
      <c r="L65" s="12">
        <f t="shared" si="10"/>
        <v>0</v>
      </c>
      <c r="M65" s="13"/>
      <c r="N65" s="13"/>
    </row>
    <row r="66" spans="1:14" ht="15" x14ac:dyDescent="0.2">
      <c r="A66" s="4" t="s">
        <v>43</v>
      </c>
      <c r="B66" s="5" t="s">
        <v>41</v>
      </c>
      <c r="C66" s="6"/>
      <c r="D66" s="21" t="s">
        <v>102</v>
      </c>
      <c r="E66" s="21" t="s">
        <v>102</v>
      </c>
      <c r="F66" s="6"/>
      <c r="G66" s="6"/>
      <c r="H66" s="12">
        <f>0.16-0.027</f>
        <v>0.13300000000000001</v>
      </c>
      <c r="I66" s="6"/>
      <c r="J66" s="17"/>
      <c r="K66" s="11"/>
      <c r="L66" s="12">
        <f t="shared" si="10"/>
        <v>0</v>
      </c>
      <c r="M66" s="13"/>
      <c r="N66" s="13"/>
    </row>
    <row r="67" spans="1:14" ht="15" x14ac:dyDescent="0.2">
      <c r="A67" s="4" t="s">
        <v>44</v>
      </c>
      <c r="B67" s="5" t="s">
        <v>41</v>
      </c>
      <c r="C67" s="6"/>
      <c r="D67" s="21" t="s">
        <v>102</v>
      </c>
      <c r="E67" s="21" t="s">
        <v>102</v>
      </c>
      <c r="F67" s="8"/>
      <c r="G67" s="8"/>
      <c r="H67" s="12">
        <f>0.16-0.027</f>
        <v>0.13300000000000001</v>
      </c>
      <c r="I67" s="8"/>
      <c r="J67" s="17"/>
      <c r="K67" s="11"/>
      <c r="L67" s="12">
        <f t="shared" si="10"/>
        <v>0</v>
      </c>
      <c r="M67" s="13"/>
      <c r="N67" s="13"/>
    </row>
    <row r="68" spans="1:14" ht="15" x14ac:dyDescent="0.2">
      <c r="A68" s="4" t="s">
        <v>35</v>
      </c>
      <c r="B68" s="5" t="s">
        <v>36</v>
      </c>
      <c r="C68" s="6"/>
      <c r="D68" s="21" t="s">
        <v>102</v>
      </c>
      <c r="E68" s="21" t="s">
        <v>102</v>
      </c>
      <c r="F68" s="8"/>
      <c r="G68" s="8"/>
      <c r="H68" s="12">
        <f>0.393-0.033</f>
        <v>0.36</v>
      </c>
      <c r="I68" s="8"/>
      <c r="J68" s="17"/>
      <c r="K68" s="11"/>
      <c r="L68" s="12">
        <f t="shared" si="10"/>
        <v>0</v>
      </c>
      <c r="M68" s="13"/>
      <c r="N68" s="13"/>
    </row>
    <row r="69" spans="1:14" ht="15" x14ac:dyDescent="0.2">
      <c r="A69" s="4" t="s">
        <v>37</v>
      </c>
      <c r="B69" s="5" t="s">
        <v>36</v>
      </c>
      <c r="C69" s="6"/>
      <c r="D69" s="21" t="s">
        <v>102</v>
      </c>
      <c r="E69" s="21" t="s">
        <v>102</v>
      </c>
      <c r="F69" s="7"/>
      <c r="G69" s="8"/>
      <c r="H69" s="12">
        <f>0.393-0.033</f>
        <v>0.36</v>
      </c>
      <c r="I69" s="8"/>
      <c r="J69" s="10"/>
      <c r="K69" s="11"/>
      <c r="L69" s="12">
        <f t="shared" si="10"/>
        <v>0</v>
      </c>
      <c r="M69" s="13"/>
      <c r="N69" s="13"/>
    </row>
  </sheetData>
  <mergeCells count="2">
    <mergeCell ref="N4:N5"/>
    <mergeCell ref="G4:K4"/>
  </mergeCells>
  <dataValidations count="2">
    <dataValidation type="list" allowBlank="1" showInputMessage="1" showErrorMessage="1" sqref="E6:E69">
      <formula1>$R$7:$R$10</formula1>
    </dataValidation>
    <dataValidation type="list" allowBlank="1" showInputMessage="1" showErrorMessage="1" sqref="D6:D69">
      <formula1>$Q$7:$Q$11</formula1>
    </dataValidation>
  </dataValidations>
  <pageMargins left="0" right="0" top="0" bottom="0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Zeros="0" tabSelected="1" view="pageBreakPreview" topLeftCell="A7" zoomScaleNormal="100" zoomScaleSheetLayoutView="100" workbookViewId="0">
      <selection activeCell="A27" sqref="A27"/>
    </sheetView>
  </sheetViews>
  <sheetFormatPr defaultRowHeight="12.75" x14ac:dyDescent="0.2"/>
  <cols>
    <col min="1" max="1" width="23.85546875" bestFit="1" customWidth="1"/>
    <col min="2" max="2" width="23.85546875" customWidth="1"/>
    <col min="3" max="3" width="8.85546875" customWidth="1"/>
    <col min="4" max="4" width="8.140625" customWidth="1"/>
    <col min="5" max="5" width="6.28515625" customWidth="1"/>
    <col min="6" max="6" width="8.5703125" customWidth="1"/>
    <col min="7" max="7" width="13.42578125" bestFit="1" customWidth="1"/>
    <col min="8" max="8" width="10.7109375" customWidth="1"/>
    <col min="9" max="9" width="11.140625" customWidth="1"/>
    <col min="10" max="10" width="10" customWidth="1"/>
    <col min="11" max="11" width="8.5703125" customWidth="1"/>
    <col min="12" max="12" width="27.7109375" customWidth="1"/>
    <col min="13" max="13" width="23.85546875" bestFit="1" customWidth="1"/>
    <col min="14" max="14" width="22.28515625" customWidth="1"/>
    <col min="15" max="15" width="8.85546875" customWidth="1"/>
    <col min="16" max="16" width="8.140625" customWidth="1"/>
    <col min="17" max="17" width="6.28515625" customWidth="1"/>
    <col min="18" max="18" width="8.5703125" customWidth="1"/>
    <col min="19" max="19" width="13.42578125" bestFit="1" customWidth="1"/>
    <col min="20" max="20" width="10.7109375" customWidth="1"/>
  </cols>
  <sheetData>
    <row r="1" spans="1:13" x14ac:dyDescent="0.2">
      <c r="A1" s="24"/>
      <c r="D1" t="s">
        <v>0</v>
      </c>
    </row>
    <row r="3" spans="1:13" ht="14.25" x14ac:dyDescent="0.2">
      <c r="A3" s="38" t="s">
        <v>1</v>
      </c>
      <c r="B3" s="30">
        <f ca="1">TODAY()</f>
        <v>41613</v>
      </c>
      <c r="C3" s="1"/>
      <c r="D3" s="1"/>
      <c r="F3" s="1"/>
      <c r="G3" s="1"/>
      <c r="H3" s="38" t="s">
        <v>2</v>
      </c>
      <c r="I3" s="1"/>
      <c r="J3" s="1"/>
      <c r="K3" s="1"/>
      <c r="L3" s="1"/>
    </row>
    <row r="4" spans="1:13" ht="14.25" customHeight="1" x14ac:dyDescent="0.2">
      <c r="A4" s="31"/>
      <c r="B4" s="31"/>
      <c r="C4" s="33"/>
      <c r="D4" s="33"/>
      <c r="E4" s="41" t="s">
        <v>7</v>
      </c>
      <c r="F4" s="42"/>
      <c r="G4" s="42"/>
      <c r="H4" s="42"/>
      <c r="I4" s="43"/>
      <c r="J4" s="31"/>
      <c r="K4" s="31"/>
      <c r="L4" s="35"/>
      <c r="M4" s="1"/>
    </row>
    <row r="5" spans="1:13" ht="71.25" customHeight="1" x14ac:dyDescent="0.2">
      <c r="A5" s="32" t="s">
        <v>3</v>
      </c>
      <c r="B5" s="32" t="s">
        <v>4</v>
      </c>
      <c r="C5" s="32" t="s">
        <v>5</v>
      </c>
      <c r="D5" s="32" t="s">
        <v>6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6" t="s">
        <v>8</v>
      </c>
      <c r="K5" s="36" t="s">
        <v>9</v>
      </c>
      <c r="L5" s="37" t="s">
        <v>10</v>
      </c>
      <c r="M5" s="1"/>
    </row>
    <row r="6" spans="1:13" ht="15" x14ac:dyDescent="0.2">
      <c r="A6" s="23" t="str">
        <f t="array" ref="A6">IF($A$3&amp;$H$3=Задание!$D$6:$D$69&amp;Задание!$E$6:$E$69,IFERROR(INDEX(Задание!$A$6:$A$69,SMALL(IF(Задание!$C$6:$C$69&gt;0,ROW(Задание!$A$1:$A$64)),ROW(A1))),""),"")</f>
        <v/>
      </c>
      <c r="B6" s="5">
        <f>IFERROR(INDEX(Задание!$B$6:$M$69,MATCH($A6,Задание!$A$6:$A$69,0),MATCH(B$5,Задание!$B$5:$M$5,0)),0)</f>
        <v>0</v>
      </c>
      <c r="C6" s="5">
        <f>IFERROR(INDEX(Задание!$B$6:$M$69,MATCH($A6,Задание!$A$6:$A$69,0),MATCH(C$5,Задание!$B$5:$M$5,0)),0)</f>
        <v>0</v>
      </c>
      <c r="D6" s="5">
        <f>IFERROR(INDEX(Задание!$B$6:$M$69,MATCH($A6,Задание!$A$6:$A$69,0),MATCH(D$5,Задание!$B$5:$M$5,0)),0)</f>
        <v>0</v>
      </c>
      <c r="E6" s="5">
        <f>IFERROR(INDEX(Задание!$B$6:$M$69,MATCH($A6,Задание!$A$6:$A$69,0),MATCH(E$5,Задание!$B$5:$M$5,0)),0)</f>
        <v>0</v>
      </c>
      <c r="F6" s="5">
        <f>IFERROR(INDEX(Задание!$B$6:$M$69,MATCH($A6,Задание!$A$6:$A$69,0),MATCH(F$5,Задание!$B$5:$M$5,0)),0)</f>
        <v>0</v>
      </c>
      <c r="G6" s="5">
        <f>IFERROR(INDEX(Задание!$B$6:$M$69,MATCH($A6,Задание!$A$6:$A$69,0),MATCH(G$5,Задание!$B$5:$M$5,0)),0)</f>
        <v>0</v>
      </c>
      <c r="H6" s="5">
        <f>IFERROR(INDEX(Задание!$B$6:$M$69,MATCH($A6,Задание!$A$6:$A$69,0),MATCH(H$5,Задание!$B$5:$M$5,0)),0)</f>
        <v>0</v>
      </c>
      <c r="I6" s="5">
        <f>IFERROR(INDEX(Задание!$B$6:$M$69,MATCH($A6,Задание!$A$6:$A$69,0),MATCH(I$5,Задание!$B$5:$M$5,0)),0)</f>
        <v>0</v>
      </c>
      <c r="J6" s="5">
        <f>IFERROR(INDEX(Задание!$B$6:$M$69,MATCH($A6,Задание!$A$6:$A$69,0),MATCH(J$5,Задание!$B$5:$M$5,0)),0)</f>
        <v>0</v>
      </c>
      <c r="K6" s="5" t="str">
        <f>IFERROR(INDEX(Задание!$B$6:$M$69,MATCH($A6,Задание!$A$6:$A$69,0),MATCH(K$5,Задание!$B$5:$M$5,0)),"")</f>
        <v/>
      </c>
      <c r="L6" s="13"/>
      <c r="M6" s="1"/>
    </row>
    <row r="7" spans="1:13" ht="15" x14ac:dyDescent="0.2">
      <c r="A7" s="23" t="str">
        <f t="array" ref="A7">IF($A$3&amp;$H$3=Задание!$D$6:$D$69&amp;Задание!$E$6:$E$69,IFERROR(INDEX(Задание!$A$6:$A$69,SMALL(IF(Задание!$C$6:$C$69&gt;0,ROW(Задание!$A$1:$A$64)),ROW(A2))),""),"")</f>
        <v/>
      </c>
      <c r="B7" s="5">
        <f>IFERROR(INDEX(Задание!$B$6:$M$69,MATCH($A7,Задание!$A$6:$A$69,0),MATCH(B$5,Задание!$B$5:$M$5,0)),0)</f>
        <v>0</v>
      </c>
      <c r="C7" s="5">
        <f>IFERROR(INDEX(Задание!$B$6:$M$69,MATCH($A7,Задание!$A$6:$A$69,0),MATCH(C$5,Задание!$B$5:$M$5,0)),0)</f>
        <v>0</v>
      </c>
      <c r="D7" s="5">
        <f>IFERROR(INDEX(Задание!$B$6:$M$69,MATCH($A7,Задание!$A$6:$A$69,0),MATCH(D$5,Задание!$B$5:$M$5,0)),0)</f>
        <v>0</v>
      </c>
      <c r="E7" s="5">
        <f>IFERROR(INDEX(Задание!$B$6:$M$69,MATCH($A7,Задание!$A$6:$A$69,0),MATCH(E$5,Задание!$B$5:$M$5,0)),0)</f>
        <v>0</v>
      </c>
      <c r="F7" s="5">
        <f>IFERROR(INDEX(Задание!$B$6:$M$69,MATCH($A7,Задание!$A$6:$A$69,0),MATCH(F$5,Задание!$B$5:$M$5,0)),0)</f>
        <v>0</v>
      </c>
      <c r="G7" s="5">
        <f>IFERROR(INDEX(Задание!$B$6:$M$69,MATCH($A7,Задание!$A$6:$A$69,0),MATCH(G$5,Задание!$B$5:$M$5,0)),0)</f>
        <v>0</v>
      </c>
      <c r="H7" s="5">
        <f>IFERROR(INDEX(Задание!$B$6:$M$69,MATCH($A7,Задание!$A$6:$A$69,0),MATCH(H$5,Задание!$B$5:$M$5,0)),0)</f>
        <v>0</v>
      </c>
      <c r="I7" s="5">
        <f>IFERROR(INDEX(Задание!$B$6:$M$69,MATCH($A7,Задание!$A$6:$A$69,0),MATCH(I$5,Задание!$B$5:$M$5,0)),0)</f>
        <v>0</v>
      </c>
      <c r="J7" s="5">
        <f>IFERROR(INDEX(Задание!$B$6:$M$69,MATCH($A7,Задание!$A$6:$A$69,0),MATCH(J$5,Задание!$B$5:$M$5,0)),0)</f>
        <v>0</v>
      </c>
      <c r="K7" s="5" t="str">
        <f>IFERROR(INDEX(Задание!$B$6:$M$69,MATCH($A7,Задание!$A$6:$A$69,0),MATCH(K$5,Задание!$B$5:$M$5,0)),"")</f>
        <v/>
      </c>
      <c r="L7" s="13"/>
      <c r="M7" s="1"/>
    </row>
    <row r="8" spans="1:13" ht="18" x14ac:dyDescent="0.25">
      <c r="A8" s="23" t="str">
        <f t="array" ref="A8">IF($A$3&amp;$H$3=Задание!$D$6:$D$69&amp;Задание!$E$6:$E$69,IFERROR(INDEX(Задание!$A$6:$A$69,SMALL(IF(Задание!$C$6:$C$69&gt;0,ROW(Задание!$A$1:$A$64)),ROW(A3))),""),"")</f>
        <v/>
      </c>
      <c r="B8" s="5">
        <f>IFERROR(INDEX(Задание!$B$6:$M$69,MATCH($A8,Задание!$A$6:$A$69,0),MATCH(B$5,Задание!$B$5:$M$5,0)),0)</f>
        <v>0</v>
      </c>
      <c r="C8" s="5">
        <f>IFERROR(INDEX(Задание!$B$6:$M$69,MATCH($A8,Задание!$A$6:$A$69,0),MATCH(C$5,Задание!$B$5:$M$5,0)),0)</f>
        <v>0</v>
      </c>
      <c r="D8" s="5">
        <f>IFERROR(INDEX(Задание!$B$6:$M$69,MATCH($A8,Задание!$A$6:$A$69,0),MATCH(D$5,Задание!$B$5:$M$5,0)),0)</f>
        <v>0</v>
      </c>
      <c r="E8" s="5">
        <f>IFERROR(INDEX(Задание!$B$6:$M$69,MATCH($A8,Задание!$A$6:$A$69,0),MATCH(E$5,Задание!$B$5:$M$5,0)),0)</f>
        <v>0</v>
      </c>
      <c r="F8" s="5">
        <f>IFERROR(INDEX(Задание!$B$6:$M$69,MATCH($A8,Задание!$A$6:$A$69,0),MATCH(F$5,Задание!$B$5:$M$5,0)),0)</f>
        <v>0</v>
      </c>
      <c r="G8" s="5">
        <f>IFERROR(INDEX(Задание!$B$6:$M$69,MATCH($A8,Задание!$A$6:$A$69,0),MATCH(G$5,Задание!$B$5:$M$5,0)),0)</f>
        <v>0</v>
      </c>
      <c r="H8" s="5">
        <f>IFERROR(INDEX(Задание!$B$6:$M$69,MATCH($A8,Задание!$A$6:$A$69,0),MATCH(H$5,Задание!$B$5:$M$5,0)),0)</f>
        <v>0</v>
      </c>
      <c r="I8" s="5">
        <f>IFERROR(INDEX(Задание!$B$6:$M$69,MATCH($A8,Задание!$A$6:$A$69,0),MATCH(I$5,Задание!$B$5:$M$5,0)),0)</f>
        <v>0</v>
      </c>
      <c r="J8" s="5">
        <f>IFERROR(INDEX(Задание!$B$6:$M$69,MATCH($A8,Задание!$A$6:$A$69,0),MATCH(J$5,Задание!$B$5:$M$5,0)),0)</f>
        <v>0</v>
      </c>
      <c r="K8" s="5" t="str">
        <f>IFERROR(INDEX(Задание!$B$6:$M$69,MATCH($A8,Задание!$A$6:$A$69,0),MATCH(K$5,Задание!$B$5:$M$5,0)),"")</f>
        <v/>
      </c>
      <c r="L8" s="13"/>
      <c r="M8" s="34"/>
    </row>
    <row r="9" spans="1:13" ht="15" x14ac:dyDescent="0.2">
      <c r="A9" s="23" t="str">
        <f t="array" ref="A9">IF($A$3&amp;$H$3=Задание!$D$6:$D$69&amp;Задание!$E$6:$E$69,IFERROR(INDEX(Задание!$A$6:$A$69,SMALL(IF(Задание!$C$6:$C$69&gt;0,ROW(Задание!$A$1:$A$64)),ROW(A4))),""),"")</f>
        <v/>
      </c>
      <c r="B9" s="5">
        <f>IFERROR(INDEX(Задание!$B$6:$M$69,MATCH($A9,Задание!$A$6:$A$69,0),MATCH(B$5,Задание!$B$5:$M$5,0)),0)</f>
        <v>0</v>
      </c>
      <c r="C9" s="5">
        <f>IFERROR(INDEX(Задание!$B$6:$M$69,MATCH($A9,Задание!$A$6:$A$69,0),MATCH(C$5,Задание!$B$5:$M$5,0)),0)</f>
        <v>0</v>
      </c>
      <c r="D9" s="5">
        <f>IFERROR(INDEX(Задание!$B$6:$M$69,MATCH($A9,Задание!$A$6:$A$69,0),MATCH(D$5,Задание!$B$5:$M$5,0)),0)</f>
        <v>0</v>
      </c>
      <c r="E9" s="5">
        <f>IFERROR(INDEX(Задание!$B$6:$M$69,MATCH($A9,Задание!$A$6:$A$69,0),MATCH(E$5,Задание!$B$5:$M$5,0)),0)</f>
        <v>0</v>
      </c>
      <c r="F9" s="5">
        <f>IFERROR(INDEX(Задание!$B$6:$M$69,MATCH($A9,Задание!$A$6:$A$69,0),MATCH(F$5,Задание!$B$5:$M$5,0)),0)</f>
        <v>0</v>
      </c>
      <c r="G9" s="5">
        <f>IFERROR(INDEX(Задание!$B$6:$M$69,MATCH($A9,Задание!$A$6:$A$69,0),MATCH(G$5,Задание!$B$5:$M$5,0)),0)</f>
        <v>0</v>
      </c>
      <c r="H9" s="5">
        <f>IFERROR(INDEX(Задание!$B$6:$M$69,MATCH($A9,Задание!$A$6:$A$69,0),MATCH(H$5,Задание!$B$5:$M$5,0)),0)</f>
        <v>0</v>
      </c>
      <c r="I9" s="5">
        <f>IFERROR(INDEX(Задание!$B$6:$M$69,MATCH($A9,Задание!$A$6:$A$69,0),MATCH(I$5,Задание!$B$5:$M$5,0)),0)</f>
        <v>0</v>
      </c>
      <c r="J9" s="5">
        <f>IFERROR(INDEX(Задание!$B$6:$M$69,MATCH($A9,Задание!$A$6:$A$69,0),MATCH(J$5,Задание!$B$5:$M$5,0)),0)</f>
        <v>0</v>
      </c>
      <c r="K9" s="5" t="str">
        <f>IFERROR(INDEX(Задание!$B$6:$M$69,MATCH($A9,Задание!$A$6:$A$69,0),MATCH(K$5,Задание!$B$5:$M$5,0)),"")</f>
        <v/>
      </c>
      <c r="L9" s="13"/>
      <c r="M9" s="1" t="s">
        <v>102</v>
      </c>
    </row>
    <row r="10" spans="1:13" ht="15" x14ac:dyDescent="0.2">
      <c r="A10" s="23" t="str">
        <f t="array" ref="A10">IF($A$3&amp;$H$3=Задание!$D$6:$D$69&amp;Задание!$E$6:$E$69,IFERROR(INDEX(Задание!$A$6:$A$69,SMALL(IF(Задание!$C$6:$C$69&gt;0,ROW(Задание!$A$1:$A$64)),ROW(A5))),""),"")</f>
        <v/>
      </c>
      <c r="B10" s="5">
        <f>IFERROR(INDEX(Задание!$B$6:$M$69,MATCH($A10,Задание!$A$6:$A$69,0),MATCH(B$5,Задание!$B$5:$M$5,0)),0)</f>
        <v>0</v>
      </c>
      <c r="C10" s="5">
        <f>IFERROR(INDEX(Задание!$B$6:$M$69,MATCH($A10,Задание!$A$6:$A$69,0),MATCH(C$5,Задание!$B$5:$M$5,0)),0)</f>
        <v>0</v>
      </c>
      <c r="D10" s="5">
        <f>IFERROR(INDEX(Задание!$B$6:$M$69,MATCH($A10,Задание!$A$6:$A$69,0),MATCH(D$5,Задание!$B$5:$M$5,0)),0)</f>
        <v>0</v>
      </c>
      <c r="E10" s="5">
        <f>IFERROR(INDEX(Задание!$B$6:$M$69,MATCH($A10,Задание!$A$6:$A$69,0),MATCH(E$5,Задание!$B$5:$M$5,0)),0)</f>
        <v>0</v>
      </c>
      <c r="F10" s="5">
        <f>IFERROR(INDEX(Задание!$B$6:$M$69,MATCH($A10,Задание!$A$6:$A$69,0),MATCH(F$5,Задание!$B$5:$M$5,0)),0)</f>
        <v>0</v>
      </c>
      <c r="G10" s="5">
        <f>IFERROR(INDEX(Задание!$B$6:$M$69,MATCH($A10,Задание!$A$6:$A$69,0),MATCH(G$5,Задание!$B$5:$M$5,0)),0)</f>
        <v>0</v>
      </c>
      <c r="H10" s="5">
        <f>IFERROR(INDEX(Задание!$B$6:$M$69,MATCH($A10,Задание!$A$6:$A$69,0),MATCH(H$5,Задание!$B$5:$M$5,0)),0)</f>
        <v>0</v>
      </c>
      <c r="I10" s="5">
        <f>IFERROR(INDEX(Задание!$B$6:$M$69,MATCH($A10,Задание!$A$6:$A$69,0),MATCH(I$5,Задание!$B$5:$M$5,0)),0)</f>
        <v>0</v>
      </c>
      <c r="J10" s="5">
        <f>IFERROR(INDEX(Задание!$B$6:$M$69,MATCH($A10,Задание!$A$6:$A$69,0),MATCH(J$5,Задание!$B$5:$M$5,0)),0)</f>
        <v>0</v>
      </c>
      <c r="K10" s="5" t="str">
        <f>IFERROR(INDEX(Задание!$B$6:$M$69,MATCH($A10,Задание!$A$6:$A$69,0),MATCH(K$5,Задание!$B$5:$M$5,0)),"")</f>
        <v/>
      </c>
      <c r="L10" s="18"/>
    </row>
    <row r="11" spans="1:13" ht="15" x14ac:dyDescent="0.2">
      <c r="A11" s="23" t="str">
        <f t="array" ref="A11">IF($A$3&amp;$H$3=Задание!$D$6:$D$69&amp;Задание!$E$6:$E$69,IFERROR(INDEX(Задание!$A$6:$A$69,SMALL(IF(Задание!$C$6:$C$69&gt;0,ROW(Задание!$A$1:$A$64)),ROW(A6))),""),"")</f>
        <v/>
      </c>
      <c r="B11" s="5">
        <f>IFERROR(INDEX(Задание!$B$6:$M$69,MATCH($A11,Задание!$A$6:$A$69,0),MATCH(B$5,Задание!$B$5:$M$5,0)),0)</f>
        <v>0</v>
      </c>
      <c r="C11" s="5">
        <f>IFERROR(INDEX(Задание!$B$6:$M$69,MATCH($A11,Задание!$A$6:$A$69,0),MATCH(C$5,Задание!$B$5:$M$5,0)),0)</f>
        <v>0</v>
      </c>
      <c r="D11" s="5">
        <f>IFERROR(INDEX(Задание!$B$6:$M$69,MATCH($A11,Задание!$A$6:$A$69,0),MATCH(D$5,Задание!$B$5:$M$5,0)),0)</f>
        <v>0</v>
      </c>
      <c r="E11" s="5">
        <f>IFERROR(INDEX(Задание!$B$6:$M$69,MATCH($A11,Задание!$A$6:$A$69,0),MATCH(E$5,Задание!$B$5:$M$5,0)),0)</f>
        <v>0</v>
      </c>
      <c r="F11" s="5">
        <f>IFERROR(INDEX(Задание!$B$6:$M$69,MATCH($A11,Задание!$A$6:$A$69,0),MATCH(F$5,Задание!$B$5:$M$5,0)),0)</f>
        <v>0</v>
      </c>
      <c r="G11" s="5">
        <f>IFERROR(INDEX(Задание!$B$6:$M$69,MATCH($A11,Задание!$A$6:$A$69,0),MATCH(G$5,Задание!$B$5:$M$5,0)),0)</f>
        <v>0</v>
      </c>
      <c r="H11" s="5">
        <f>IFERROR(INDEX(Задание!$B$6:$M$69,MATCH($A11,Задание!$A$6:$A$69,0),MATCH(H$5,Задание!$B$5:$M$5,0)),0)</f>
        <v>0</v>
      </c>
      <c r="I11" s="5">
        <f>IFERROR(INDEX(Задание!$B$6:$M$69,MATCH($A11,Задание!$A$6:$A$69,0),MATCH(I$5,Задание!$B$5:$M$5,0)),0)</f>
        <v>0</v>
      </c>
      <c r="J11" s="5">
        <f>IFERROR(INDEX(Задание!$B$6:$M$69,MATCH($A11,Задание!$A$6:$A$69,0),MATCH(J$5,Задание!$B$5:$M$5,0)),0)</f>
        <v>0</v>
      </c>
      <c r="K11" s="5" t="str">
        <f>IFERROR(INDEX(Задание!$B$6:$M$69,MATCH($A11,Задание!$A$6:$A$69,0),MATCH(K$5,Задание!$B$5:$M$5,0)),"")</f>
        <v/>
      </c>
      <c r="L11" s="18"/>
    </row>
    <row r="12" spans="1:13" ht="15" x14ac:dyDescent="0.2">
      <c r="A12" s="23" t="str">
        <f t="array" ref="A12">IF($A$3&amp;$H$3=Задание!$D$6:$D$69&amp;Задание!$E$6:$E$69,IFERROR(INDEX(Задание!$A$6:$A$69,SMALL(IF(Задание!$C$6:$C$69&gt;0,ROW(Задание!$A$1:$A$64)),ROW(A7))),""),"")</f>
        <v/>
      </c>
      <c r="B12" s="5">
        <f>IFERROR(INDEX(Задание!$B$6:$M$69,MATCH($A12,Задание!$A$6:$A$69,0),MATCH(B$5,Задание!$B$5:$M$5,0)),0)</f>
        <v>0</v>
      </c>
      <c r="C12" s="5">
        <f>IFERROR(INDEX(Задание!$B$6:$M$69,MATCH($A12,Задание!$A$6:$A$69,0),MATCH(C$5,Задание!$B$5:$M$5,0)),0)</f>
        <v>0</v>
      </c>
      <c r="D12" s="5">
        <f>IFERROR(INDEX(Задание!$B$6:$M$69,MATCH($A12,Задание!$A$6:$A$69,0),MATCH(D$5,Задание!$B$5:$M$5,0)),0)</f>
        <v>0</v>
      </c>
      <c r="E12" s="5">
        <f>IFERROR(INDEX(Задание!$B$6:$M$69,MATCH($A12,Задание!$A$6:$A$69,0),MATCH(E$5,Задание!$B$5:$M$5,0)),0)</f>
        <v>0</v>
      </c>
      <c r="F12" s="5">
        <f>IFERROR(INDEX(Задание!$B$6:$M$69,MATCH($A12,Задание!$A$6:$A$69,0),MATCH(F$5,Задание!$B$5:$M$5,0)),0)</f>
        <v>0</v>
      </c>
      <c r="G12" s="5">
        <f>IFERROR(INDEX(Задание!$B$6:$M$69,MATCH($A12,Задание!$A$6:$A$69,0),MATCH(G$5,Задание!$B$5:$M$5,0)),0)</f>
        <v>0</v>
      </c>
      <c r="H12" s="5">
        <f>IFERROR(INDEX(Задание!$B$6:$M$69,MATCH($A12,Задание!$A$6:$A$69,0),MATCH(H$5,Задание!$B$5:$M$5,0)),0)</f>
        <v>0</v>
      </c>
      <c r="I12" s="5">
        <f>IFERROR(INDEX(Задание!$B$6:$M$69,MATCH($A12,Задание!$A$6:$A$69,0),MATCH(I$5,Задание!$B$5:$M$5,0)),0)</f>
        <v>0</v>
      </c>
      <c r="J12" s="5">
        <f>IFERROR(INDEX(Задание!$B$6:$M$69,MATCH($A12,Задание!$A$6:$A$69,0),MATCH(J$5,Задание!$B$5:$M$5,0)),0)</f>
        <v>0</v>
      </c>
      <c r="K12" s="5" t="str">
        <f>IFERROR(INDEX(Задание!$B$6:$M$69,MATCH($A12,Задание!$A$6:$A$69,0),MATCH(K$5,Задание!$B$5:$M$5,0)),"")</f>
        <v/>
      </c>
      <c r="L12" s="18"/>
    </row>
    <row r="13" spans="1:13" ht="15" x14ac:dyDescent="0.2">
      <c r="A13" s="23" t="str">
        <f t="array" ref="A13">IF($A$3&amp;$H$3=Задание!$D$6:$D$69&amp;Задание!$E$6:$E$69,IFERROR(INDEX(Задание!$A$6:$A$69,SMALL(IF(Задание!$C$6:$C$69&gt;0,ROW(Задание!$A$1:$A$64)),ROW(A8))),""),"")</f>
        <v/>
      </c>
      <c r="B13" s="5">
        <f>IFERROR(INDEX(Задание!$B$6:$M$69,MATCH($A13,Задание!$A$6:$A$69,0),MATCH(B$5,Задание!$B$5:$M$5,0)),0)</f>
        <v>0</v>
      </c>
      <c r="C13" s="5">
        <f>IFERROR(INDEX(Задание!$B$6:$M$69,MATCH($A13,Задание!$A$6:$A$69,0),MATCH(C$5,Задание!$B$5:$M$5,0)),0)</f>
        <v>0</v>
      </c>
      <c r="D13" s="5">
        <f>IFERROR(INDEX(Задание!$B$6:$M$69,MATCH($A13,Задание!$A$6:$A$69,0),MATCH(D$5,Задание!$B$5:$M$5,0)),0)</f>
        <v>0</v>
      </c>
      <c r="E13" s="5">
        <f>IFERROR(INDEX(Задание!$B$6:$M$69,MATCH($A13,Задание!$A$6:$A$69,0),MATCH(E$5,Задание!$B$5:$M$5,0)),0)</f>
        <v>0</v>
      </c>
      <c r="F13" s="5">
        <f>IFERROR(INDEX(Задание!$B$6:$M$69,MATCH($A13,Задание!$A$6:$A$69,0),MATCH(F$5,Задание!$B$5:$M$5,0)),0)</f>
        <v>0</v>
      </c>
      <c r="G13" s="5">
        <f>IFERROR(INDEX(Задание!$B$6:$M$69,MATCH($A13,Задание!$A$6:$A$69,0),MATCH(G$5,Задание!$B$5:$M$5,0)),0)</f>
        <v>0</v>
      </c>
      <c r="H13" s="5">
        <f>IFERROR(INDEX(Задание!$B$6:$M$69,MATCH($A13,Задание!$A$6:$A$69,0),MATCH(H$5,Задание!$B$5:$M$5,0)),0)</f>
        <v>0</v>
      </c>
      <c r="I13" s="5">
        <f>IFERROR(INDEX(Задание!$B$6:$M$69,MATCH($A13,Задание!$A$6:$A$69,0),MATCH(I$5,Задание!$B$5:$M$5,0)),0)</f>
        <v>0</v>
      </c>
      <c r="J13" s="5">
        <f>IFERROR(INDEX(Задание!$B$6:$M$69,MATCH($A13,Задание!$A$6:$A$69,0),MATCH(J$5,Задание!$B$5:$M$5,0)),0)</f>
        <v>0</v>
      </c>
      <c r="K13" s="5" t="str">
        <f>IFERROR(INDEX(Задание!$B$6:$M$69,MATCH($A13,Задание!$A$6:$A$69,0),MATCH(K$5,Задание!$B$5:$M$5,0)),"")</f>
        <v/>
      </c>
      <c r="L13" s="18"/>
    </row>
    <row r="14" spans="1:13" ht="15" x14ac:dyDescent="0.2">
      <c r="A14" s="23" t="str">
        <f t="array" ref="A14">IF($A$3&amp;$H$3=Задание!$D$6:$D$69&amp;Задание!$E$6:$E$69,IFERROR(INDEX(Задание!$A$6:$A$69,SMALL(IF(Задание!$C$6:$C$69&gt;0,ROW(Задание!$A$1:$A$64)),ROW(A9))),""),"")</f>
        <v/>
      </c>
      <c r="B14" s="5">
        <f>IFERROR(INDEX(Задание!$B$6:$M$69,MATCH($A14,Задание!$A$6:$A$69,0),MATCH(B$5,Задание!$B$5:$M$5,0)),0)</f>
        <v>0</v>
      </c>
      <c r="C14" s="5">
        <f>IFERROR(INDEX(Задание!$B$6:$M$69,MATCH($A14,Задание!$A$6:$A$69,0),MATCH(C$5,Задание!$B$5:$M$5,0)),0)</f>
        <v>0</v>
      </c>
      <c r="D14" s="5">
        <f>IFERROR(INDEX(Задание!$B$6:$M$69,MATCH($A14,Задание!$A$6:$A$69,0),MATCH(D$5,Задание!$B$5:$M$5,0)),0)</f>
        <v>0</v>
      </c>
      <c r="E14" s="5">
        <f>IFERROR(INDEX(Задание!$B$6:$M$69,MATCH($A14,Задание!$A$6:$A$69,0),MATCH(E$5,Задание!$B$5:$M$5,0)),0)</f>
        <v>0</v>
      </c>
      <c r="F14" s="5">
        <f>IFERROR(INDEX(Задание!$B$6:$M$69,MATCH($A14,Задание!$A$6:$A$69,0),MATCH(F$5,Задание!$B$5:$M$5,0)),0)</f>
        <v>0</v>
      </c>
      <c r="G14" s="5">
        <f>IFERROR(INDEX(Задание!$B$6:$M$69,MATCH($A14,Задание!$A$6:$A$69,0),MATCH(G$5,Задание!$B$5:$M$5,0)),0)</f>
        <v>0</v>
      </c>
      <c r="H14" s="5">
        <f>IFERROR(INDEX(Задание!$B$6:$M$69,MATCH($A14,Задание!$A$6:$A$69,0),MATCH(H$5,Задание!$B$5:$M$5,0)),0)</f>
        <v>0</v>
      </c>
      <c r="I14" s="5">
        <f>IFERROR(INDEX(Задание!$B$6:$M$69,MATCH($A14,Задание!$A$6:$A$69,0),MATCH(I$5,Задание!$B$5:$M$5,0)),0)</f>
        <v>0</v>
      </c>
      <c r="J14" s="5">
        <f>IFERROR(INDEX(Задание!$B$6:$M$69,MATCH($A14,Задание!$A$6:$A$69,0),MATCH(J$5,Задание!$B$5:$M$5,0)),0)</f>
        <v>0</v>
      </c>
      <c r="K14" s="5" t="str">
        <f>IFERROR(INDEX(Задание!$B$6:$M$69,MATCH($A14,Задание!$A$6:$A$69,0),MATCH(K$5,Задание!$B$5:$M$5,0)),"")</f>
        <v/>
      </c>
      <c r="L14" s="13"/>
    </row>
    <row r="15" spans="1:13" ht="15" x14ac:dyDescent="0.2">
      <c r="A15" s="23" t="str">
        <f t="array" ref="A15">IF($A$3&amp;$H$3=Задание!$D$6:$D$69&amp;Задание!$E$6:$E$69,IFERROR(INDEX(Задание!$A$6:$A$69,SMALL(IF(Задание!$C$6:$C$69&gt;0,ROW(Задание!$A$1:$A$64)),ROW(A10))),""),"")</f>
        <v/>
      </c>
      <c r="B15" s="5">
        <f>IFERROR(INDEX(Задание!$B$6:$M$69,MATCH($A15,Задание!$A$6:$A$69,0),MATCH(B$5,Задание!$B$5:$M$5,0)),0)</f>
        <v>0</v>
      </c>
      <c r="C15" s="5">
        <f>IFERROR(INDEX(Задание!$B$6:$M$69,MATCH($A15,Задание!$A$6:$A$69,0),MATCH(C$5,Задание!$B$5:$M$5,0)),0)</f>
        <v>0</v>
      </c>
      <c r="D15" s="5">
        <f>IFERROR(INDEX(Задание!$B$6:$M$69,MATCH($A15,Задание!$A$6:$A$69,0),MATCH(D$5,Задание!$B$5:$M$5,0)),0)</f>
        <v>0</v>
      </c>
      <c r="E15" s="5">
        <f>IFERROR(INDEX(Задание!$B$6:$M$69,MATCH($A15,Задание!$A$6:$A$69,0),MATCH(E$5,Задание!$B$5:$M$5,0)),0)</f>
        <v>0</v>
      </c>
      <c r="F15" s="5">
        <f>IFERROR(INDEX(Задание!$B$6:$M$69,MATCH($A15,Задание!$A$6:$A$69,0),MATCH(F$5,Задание!$B$5:$M$5,0)),0)</f>
        <v>0</v>
      </c>
      <c r="G15" s="5">
        <f>IFERROR(INDEX(Задание!$B$6:$M$69,MATCH($A15,Задание!$A$6:$A$69,0),MATCH(G$5,Задание!$B$5:$M$5,0)),0)</f>
        <v>0</v>
      </c>
      <c r="H15" s="5">
        <f>IFERROR(INDEX(Задание!$B$6:$M$69,MATCH($A15,Задание!$A$6:$A$69,0),MATCH(H$5,Задание!$B$5:$M$5,0)),0)</f>
        <v>0</v>
      </c>
      <c r="I15" s="5">
        <f>IFERROR(INDEX(Задание!$B$6:$M$69,MATCH($A15,Задание!$A$6:$A$69,0),MATCH(I$5,Задание!$B$5:$M$5,0)),0)</f>
        <v>0</v>
      </c>
      <c r="J15" s="5">
        <f>IFERROR(INDEX(Задание!$B$6:$M$69,MATCH($A15,Задание!$A$6:$A$69,0),MATCH(J$5,Задание!$B$5:$M$5,0)),0)</f>
        <v>0</v>
      </c>
      <c r="K15" s="5" t="str">
        <f>IFERROR(INDEX(Задание!$B$6:$M$69,MATCH($A15,Задание!$A$6:$A$69,0),MATCH(K$5,Задание!$B$5:$M$5,0)),"")</f>
        <v/>
      </c>
      <c r="L15" s="8"/>
    </row>
    <row r="16" spans="1:13" ht="15" x14ac:dyDescent="0.2">
      <c r="A16" s="23" t="str">
        <f t="array" ref="A16">IF($A$3&amp;$H$3=Задание!$D$6:$D$69&amp;Задание!$E$6:$E$69,IFERROR(INDEX(Задание!$A$6:$A$69,SMALL(IF(Задание!$C$6:$C$69&gt;0,ROW(Задание!$A$1:$A$64)),ROW(A11))),""),"")</f>
        <v/>
      </c>
      <c r="B16" s="5">
        <f>IFERROR(INDEX(Задание!$B$6:$M$69,MATCH($A16,Задание!$A$6:$A$69,0),MATCH(B$5,Задание!$B$5:$M$5,0)),0)</f>
        <v>0</v>
      </c>
      <c r="C16" s="5">
        <f>IFERROR(INDEX(Задание!$B$6:$M$69,MATCH($A16,Задание!$A$6:$A$69,0),MATCH(C$5,Задание!$B$5:$M$5,0)),0)</f>
        <v>0</v>
      </c>
      <c r="D16" s="5">
        <f>IFERROR(INDEX(Задание!$B$6:$M$69,MATCH($A16,Задание!$A$6:$A$69,0),MATCH(D$5,Задание!$B$5:$M$5,0)),0)</f>
        <v>0</v>
      </c>
      <c r="E16" s="5">
        <f>IFERROR(INDEX(Задание!$B$6:$M$69,MATCH($A16,Задание!$A$6:$A$69,0),MATCH(E$5,Задание!$B$5:$M$5,0)),0)</f>
        <v>0</v>
      </c>
      <c r="F16" s="5">
        <f>IFERROR(INDEX(Задание!$B$6:$M$69,MATCH($A16,Задание!$A$6:$A$69,0),MATCH(F$5,Задание!$B$5:$M$5,0)),0)</f>
        <v>0</v>
      </c>
      <c r="G16" s="5">
        <f>IFERROR(INDEX(Задание!$B$6:$M$69,MATCH($A16,Задание!$A$6:$A$69,0),MATCH(G$5,Задание!$B$5:$M$5,0)),0)</f>
        <v>0</v>
      </c>
      <c r="H16" s="5">
        <f>IFERROR(INDEX(Задание!$B$6:$M$69,MATCH($A16,Задание!$A$6:$A$69,0),MATCH(H$5,Задание!$B$5:$M$5,0)),0)</f>
        <v>0</v>
      </c>
      <c r="I16" s="5">
        <f>IFERROR(INDEX(Задание!$B$6:$M$69,MATCH($A16,Задание!$A$6:$A$69,0),MATCH(I$5,Задание!$B$5:$M$5,0)),0)</f>
        <v>0</v>
      </c>
      <c r="J16" s="5">
        <f>IFERROR(INDEX(Задание!$B$6:$M$69,MATCH($A16,Задание!$A$6:$A$69,0),MATCH(J$5,Задание!$B$5:$M$5,0)),0)</f>
        <v>0</v>
      </c>
      <c r="K16" s="5" t="str">
        <f>IFERROR(INDEX(Задание!$B$6:$M$69,MATCH($A16,Задание!$A$6:$A$69,0),MATCH(K$5,Задание!$B$5:$M$5,0)),"")</f>
        <v/>
      </c>
      <c r="L16" s="13"/>
    </row>
    <row r="17" spans="1:12" ht="15" x14ac:dyDescent="0.2">
      <c r="A17" s="23" t="str">
        <f t="array" ref="A17">IF($A$3&amp;$H$3=Задание!$D$6:$D$69&amp;Задание!$E$6:$E$69,IFERROR(INDEX(Задание!$A$6:$A$69,SMALL(IF(Задание!$C$6:$C$69&gt;0,ROW(Задание!$A$1:$A$64)),ROW(A12))),""),"")</f>
        <v/>
      </c>
      <c r="B17" s="5">
        <f>IFERROR(INDEX(Задание!$B$6:$M$69,MATCH($A17,Задание!$A$6:$A$69,0),MATCH(B$5,Задание!$B$5:$M$5,0)),0)</f>
        <v>0</v>
      </c>
      <c r="C17" s="5">
        <f>IFERROR(INDEX(Задание!$B$6:$M$69,MATCH($A17,Задание!$A$6:$A$69,0),MATCH(C$5,Задание!$B$5:$M$5,0)),0)</f>
        <v>0</v>
      </c>
      <c r="D17" s="5">
        <f>IFERROR(INDEX(Задание!$B$6:$M$69,MATCH($A17,Задание!$A$6:$A$69,0),MATCH(D$5,Задание!$B$5:$M$5,0)),0)</f>
        <v>0</v>
      </c>
      <c r="E17" s="5">
        <f>IFERROR(INDEX(Задание!$B$6:$M$69,MATCH($A17,Задание!$A$6:$A$69,0),MATCH(E$5,Задание!$B$5:$M$5,0)),0)</f>
        <v>0</v>
      </c>
      <c r="F17" s="5">
        <f>IFERROR(INDEX(Задание!$B$6:$M$69,MATCH($A17,Задание!$A$6:$A$69,0),MATCH(F$5,Задание!$B$5:$M$5,0)),0)</f>
        <v>0</v>
      </c>
      <c r="G17" s="5">
        <f>IFERROR(INDEX(Задание!$B$6:$M$69,MATCH($A17,Задание!$A$6:$A$69,0),MATCH(G$5,Задание!$B$5:$M$5,0)),0)</f>
        <v>0</v>
      </c>
      <c r="H17" s="5">
        <f>IFERROR(INDEX(Задание!$B$6:$M$69,MATCH($A17,Задание!$A$6:$A$69,0),MATCH(H$5,Задание!$B$5:$M$5,0)),0)</f>
        <v>0</v>
      </c>
      <c r="I17" s="5">
        <f>IFERROR(INDEX(Задание!$B$6:$M$69,MATCH($A17,Задание!$A$6:$A$69,0),MATCH(I$5,Задание!$B$5:$M$5,0)),0)</f>
        <v>0</v>
      </c>
      <c r="J17" s="5">
        <f>IFERROR(INDEX(Задание!$B$6:$M$69,MATCH($A17,Задание!$A$6:$A$69,0),MATCH(J$5,Задание!$B$5:$M$5,0)),0)</f>
        <v>0</v>
      </c>
      <c r="K17" s="5" t="str">
        <f>IFERROR(INDEX(Задание!$B$6:$M$69,MATCH($A17,Задание!$A$6:$A$69,0),MATCH(K$5,Задание!$B$5:$M$5,0)),"")</f>
        <v/>
      </c>
      <c r="L17" s="13"/>
    </row>
    <row r="18" spans="1:12" ht="15" x14ac:dyDescent="0.2">
      <c r="A18" s="23" t="str">
        <f t="array" ref="A18">IF($A$3&amp;$H$3=Задание!$D$6:$D$69&amp;Задание!$E$6:$E$69,IFERROR(INDEX(Задание!$A$6:$A$69,SMALL(IF(Задание!$C$6:$C$69&gt;0,ROW(Задание!$A$1:$A$64)),ROW(A13))),""),"")</f>
        <v/>
      </c>
      <c r="B18" s="5">
        <f>IFERROR(INDEX(Задание!$B$6:$M$69,MATCH($A18,Задание!$A$6:$A$69,0),MATCH(B$5,Задание!$B$5:$M$5,0)),0)</f>
        <v>0</v>
      </c>
      <c r="C18" s="5">
        <f>IFERROR(INDEX(Задание!$B$6:$M$69,MATCH($A18,Задание!$A$6:$A$69,0),MATCH(C$5,Задание!$B$5:$M$5,0)),0)</f>
        <v>0</v>
      </c>
      <c r="D18" s="5">
        <f>IFERROR(INDEX(Задание!$B$6:$M$69,MATCH($A18,Задание!$A$6:$A$69,0),MATCH(D$5,Задание!$B$5:$M$5,0)),0)</f>
        <v>0</v>
      </c>
      <c r="E18" s="5">
        <f>IFERROR(INDEX(Задание!$B$6:$M$69,MATCH($A18,Задание!$A$6:$A$69,0),MATCH(E$5,Задание!$B$5:$M$5,0)),0)</f>
        <v>0</v>
      </c>
      <c r="F18" s="5">
        <f>IFERROR(INDEX(Задание!$B$6:$M$69,MATCH($A18,Задание!$A$6:$A$69,0),MATCH(F$5,Задание!$B$5:$M$5,0)),0)</f>
        <v>0</v>
      </c>
      <c r="G18" s="5">
        <f>IFERROR(INDEX(Задание!$B$6:$M$69,MATCH($A18,Задание!$A$6:$A$69,0),MATCH(G$5,Задание!$B$5:$M$5,0)),0)</f>
        <v>0</v>
      </c>
      <c r="H18" s="5">
        <f>IFERROR(INDEX(Задание!$B$6:$M$69,MATCH($A18,Задание!$A$6:$A$69,0),MATCH(H$5,Задание!$B$5:$M$5,0)),0)</f>
        <v>0</v>
      </c>
      <c r="I18" s="5">
        <f>IFERROR(INDEX(Задание!$B$6:$M$69,MATCH($A18,Задание!$A$6:$A$69,0),MATCH(I$5,Задание!$B$5:$M$5,0)),0)</f>
        <v>0</v>
      </c>
      <c r="J18" s="5">
        <f>IFERROR(INDEX(Задание!$B$6:$M$69,MATCH($A18,Задание!$A$6:$A$69,0),MATCH(J$5,Задание!$B$5:$M$5,0)),0)</f>
        <v>0</v>
      </c>
      <c r="K18" s="5" t="str">
        <f>IFERROR(INDEX(Задание!$B$6:$M$69,MATCH($A18,Задание!$A$6:$A$69,0),MATCH(K$5,Задание!$B$5:$M$5,0)),"")</f>
        <v/>
      </c>
      <c r="L18" s="13"/>
    </row>
    <row r="19" spans="1:12" ht="15" x14ac:dyDescent="0.2">
      <c r="A19" s="23" t="str">
        <f t="array" ref="A19">IF($A$3&amp;$H$3=Задание!$D$6:$D$69&amp;Задание!$E$6:$E$69,IFERROR(INDEX(Задание!$A$6:$A$69,SMALL(IF(Задание!$C$6:$C$69&gt;0,ROW(Задание!$A$1:$A$64)),ROW(A14))),""),"")</f>
        <v/>
      </c>
      <c r="B19" s="5">
        <f>IFERROR(INDEX(Задание!$B$6:$M$69,MATCH($A19,Задание!$A$6:$A$69,0),MATCH(B$5,Задание!$B$5:$M$5,0)),0)</f>
        <v>0</v>
      </c>
      <c r="C19" s="5">
        <f>IFERROR(INDEX(Задание!$B$6:$M$69,MATCH($A19,Задание!$A$6:$A$69,0),MATCH(C$5,Задание!$B$5:$M$5,0)),0)</f>
        <v>0</v>
      </c>
      <c r="D19" s="5">
        <f>IFERROR(INDEX(Задание!$B$6:$M$69,MATCH($A19,Задание!$A$6:$A$69,0),MATCH(D$5,Задание!$B$5:$M$5,0)),0)</f>
        <v>0</v>
      </c>
      <c r="E19" s="5">
        <f>IFERROR(INDEX(Задание!$B$6:$M$69,MATCH($A19,Задание!$A$6:$A$69,0),MATCH(E$5,Задание!$B$5:$M$5,0)),0)</f>
        <v>0</v>
      </c>
      <c r="F19" s="5">
        <f>IFERROR(INDEX(Задание!$B$6:$M$69,MATCH($A19,Задание!$A$6:$A$69,0),MATCH(F$5,Задание!$B$5:$M$5,0)),0)</f>
        <v>0</v>
      </c>
      <c r="G19" s="5">
        <f>IFERROR(INDEX(Задание!$B$6:$M$69,MATCH($A19,Задание!$A$6:$A$69,0),MATCH(G$5,Задание!$B$5:$M$5,0)),0)</f>
        <v>0</v>
      </c>
      <c r="H19" s="5">
        <f>IFERROR(INDEX(Задание!$B$6:$M$69,MATCH($A19,Задание!$A$6:$A$69,0),MATCH(H$5,Задание!$B$5:$M$5,0)),0)</f>
        <v>0</v>
      </c>
      <c r="I19" s="5">
        <f>IFERROR(INDEX(Задание!$B$6:$M$69,MATCH($A19,Задание!$A$6:$A$69,0),MATCH(I$5,Задание!$B$5:$M$5,0)),0)</f>
        <v>0</v>
      </c>
      <c r="J19" s="5">
        <f>IFERROR(INDEX(Задание!$B$6:$M$69,MATCH($A19,Задание!$A$6:$A$69,0),MATCH(J$5,Задание!$B$5:$M$5,0)),0)</f>
        <v>0</v>
      </c>
      <c r="K19" s="5" t="str">
        <f>IFERROR(INDEX(Задание!$B$6:$M$69,MATCH($A19,Задание!$A$6:$A$69,0),MATCH(K$5,Задание!$B$5:$M$5,0)),"")</f>
        <v/>
      </c>
      <c r="L19" s="13"/>
    </row>
    <row r="20" spans="1:12" ht="15" x14ac:dyDescent="0.2">
      <c r="A20" s="23" t="str">
        <f t="array" ref="A20">IF($A$3&amp;$H$3=Задание!$D$6:$D$69&amp;Задание!$E$6:$E$69,IFERROR(INDEX(Задание!$A$6:$A$69,SMALL(IF(Задание!$C$6:$C$69&gt;0,ROW(Задание!$A$1:$A$64)),ROW(A15))),""),"")</f>
        <v/>
      </c>
      <c r="B20" s="5">
        <f>IFERROR(INDEX(Задание!$B$6:$M$69,MATCH($A20,Задание!$A$6:$A$69,0),MATCH(B$5,Задание!$B$5:$M$5,0)),0)</f>
        <v>0</v>
      </c>
      <c r="C20" s="5">
        <f>IFERROR(INDEX(Задание!$B$6:$M$69,MATCH($A20,Задание!$A$6:$A$69,0),MATCH(C$5,Задание!$B$5:$M$5,0)),0)</f>
        <v>0</v>
      </c>
      <c r="D20" s="5">
        <f>IFERROR(INDEX(Задание!$B$6:$M$69,MATCH($A20,Задание!$A$6:$A$69,0),MATCH(D$5,Задание!$B$5:$M$5,0)),0)</f>
        <v>0</v>
      </c>
      <c r="E20" s="5">
        <f>IFERROR(INDEX(Задание!$B$6:$M$69,MATCH($A20,Задание!$A$6:$A$69,0),MATCH(E$5,Задание!$B$5:$M$5,0)),0)</f>
        <v>0</v>
      </c>
      <c r="F20" s="5">
        <f>IFERROR(INDEX(Задание!$B$6:$M$69,MATCH($A20,Задание!$A$6:$A$69,0),MATCH(F$5,Задание!$B$5:$M$5,0)),0)</f>
        <v>0</v>
      </c>
      <c r="G20" s="5">
        <f>IFERROR(INDEX(Задание!$B$6:$M$69,MATCH($A20,Задание!$A$6:$A$69,0),MATCH(G$5,Задание!$B$5:$M$5,0)),0)</f>
        <v>0</v>
      </c>
      <c r="H20" s="5">
        <f>IFERROR(INDEX(Задание!$B$6:$M$69,MATCH($A20,Задание!$A$6:$A$69,0),MATCH(H$5,Задание!$B$5:$M$5,0)),0)</f>
        <v>0</v>
      </c>
      <c r="I20" s="5">
        <f>IFERROR(INDEX(Задание!$B$6:$M$69,MATCH($A20,Задание!$A$6:$A$69,0),MATCH(I$5,Задание!$B$5:$M$5,0)),0)</f>
        <v>0</v>
      </c>
      <c r="J20" s="5">
        <f>IFERROR(INDEX(Задание!$B$6:$M$69,MATCH($A20,Задание!$A$6:$A$69,0),MATCH(J$5,Задание!$B$5:$M$5,0)),0)</f>
        <v>0</v>
      </c>
      <c r="K20" s="5" t="str">
        <f>IFERROR(INDEX(Задание!$B$6:$M$69,MATCH($A20,Задание!$A$6:$A$69,0),MATCH(K$5,Задание!$B$5:$M$5,0)),"")</f>
        <v/>
      </c>
      <c r="L20" s="13"/>
    </row>
    <row r="21" spans="1:12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2">
        <f>SUM(J6:J20)</f>
        <v>0</v>
      </c>
      <c r="K21" s="20"/>
      <c r="L21" s="1"/>
    </row>
    <row r="22" spans="1:12" ht="15" x14ac:dyDescent="0.25">
      <c r="A22" s="1" t="s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x14ac:dyDescent="0.2">
      <c r="A24" s="38" t="s">
        <v>1</v>
      </c>
      <c r="B24" s="2">
        <f ca="1">B3</f>
        <v>41613</v>
      </c>
      <c r="C24" s="1"/>
      <c r="D24" s="1"/>
      <c r="E24" s="1"/>
      <c r="F24" s="1"/>
      <c r="G24" s="1"/>
      <c r="H24" s="38" t="s">
        <v>17</v>
      </c>
      <c r="I24" s="1"/>
      <c r="J24" s="1"/>
      <c r="K24" s="1"/>
      <c r="L24" s="1"/>
    </row>
    <row r="25" spans="1:12" ht="14.25" customHeight="1" x14ac:dyDescent="0.2">
      <c r="A25" s="31"/>
      <c r="B25" s="31"/>
      <c r="C25" s="33"/>
      <c r="D25" s="33"/>
      <c r="E25" s="41" t="s">
        <v>7</v>
      </c>
      <c r="F25" s="42"/>
      <c r="G25" s="42"/>
      <c r="H25" s="42"/>
      <c r="I25" s="43"/>
      <c r="J25" s="31"/>
      <c r="K25" s="31"/>
      <c r="L25" s="35"/>
    </row>
    <row r="26" spans="1:12" ht="57" x14ac:dyDescent="0.2">
      <c r="A26" s="32" t="s">
        <v>3</v>
      </c>
      <c r="B26" s="32" t="s">
        <v>4</v>
      </c>
      <c r="C26" s="32" t="s">
        <v>5</v>
      </c>
      <c r="D26" s="32" t="s">
        <v>6</v>
      </c>
      <c r="E26" s="3" t="s">
        <v>11</v>
      </c>
      <c r="F26" s="3" t="s">
        <v>12</v>
      </c>
      <c r="G26" s="3" t="s">
        <v>13</v>
      </c>
      <c r="H26" s="3" t="s">
        <v>14</v>
      </c>
      <c r="I26" s="3" t="s">
        <v>15</v>
      </c>
      <c r="J26" s="36" t="s">
        <v>8</v>
      </c>
      <c r="K26" s="36" t="s">
        <v>9</v>
      </c>
      <c r="L26" s="37" t="s">
        <v>10</v>
      </c>
    </row>
    <row r="27" spans="1:12" ht="15" x14ac:dyDescent="0.2">
      <c r="A27" s="23" t="str">
        <f t="array" ref="A27">INDEX(Задание!$A$6:$A$69,SMALL(IF((LOOKUP(ROW(Задание!$A$6:$A$69)-5,IF(Задание!D$6:D$69&lt;&gt;"-",ROW(Задание!$A$6:$A$69)-5),Задание!D$6:D$69)=$A$24)*(LOOKUP(ROW(Задание!$A$6:$A$69)-5,IF(Задание!E$6:E$69&lt;&gt;"-",ROW(Задание!$A$6:$A$69)-5),Задание!E$6:E$69)=$H$24)*ISNUMBER(Задание!C$6:C$69),ROW(Задание!$A$6:$A$69)-5),ROW()-ROW(A$26)))</f>
        <v>297.41.00.331</v>
      </c>
      <c r="B27" s="5" t="str">
        <f>IFERROR(INDEX(Задание!$B$6:$M$69,MATCH($A27,Задание!$A$6:$A$69,0),MATCH(B$26,Задание!$B$5:$M$5,0)),0)</f>
        <v>перекладина(9)</v>
      </c>
      <c r="C27" s="5">
        <f>IFERROR(INDEX(Задание!$B$6:$M$69,MATCH($A27,Задание!$A$6:$A$69,0),MATCH(C$26,Задание!$B$5:$M$5,0)),0)</f>
        <v>10</v>
      </c>
      <c r="D27" s="5">
        <f>IFERROR(INDEX(Задание!$B$6:$M$69,MATCH($A27,Задание!$A$6:$A$69,0),MATCH(D$26,Задание!$B$5:$M$5,0)),0)</f>
        <v>0</v>
      </c>
      <c r="E27" s="5">
        <f>IFERROR(INDEX(Задание!$B$6:$M$69,MATCH($A27,Задание!$A$6:$A$69,0),MATCH(E$26,Задание!$B$5:$M$5,0)),0)</f>
        <v>0</v>
      </c>
      <c r="F27" s="5">
        <f>IFERROR(INDEX(Задание!$B$6:$M$69,MATCH($A27,Задание!$A$6:$A$69,0),MATCH(F$26,Задание!$B$5:$M$5,0)),0)</f>
        <v>0.17</v>
      </c>
      <c r="G27" s="5">
        <f>IFERROR(INDEX(Задание!$B$6:$M$69,MATCH($A27,Задание!$A$6:$A$69,0),MATCH(G$26,Задание!$B$5:$M$5,0)),0)</f>
        <v>0</v>
      </c>
      <c r="H27" s="5">
        <f>IFERROR(INDEX(Задание!$B$6:$M$69,MATCH($A27,Задание!$A$6:$A$69,0),MATCH(H$26,Задание!$B$5:$M$5,0)),0)</f>
        <v>1</v>
      </c>
      <c r="I27" s="5">
        <f>IFERROR(INDEX(Задание!$B$6:$M$69,MATCH($A27,Задание!$A$6:$A$69,0),MATCH(I$26,Задание!$B$5:$M$5,0)),0)</f>
        <v>0</v>
      </c>
      <c r="J27" s="5">
        <f>IFERROR(INDEX(Задание!$B$6:$M$69,MATCH($A27,Задание!$A$6:$A$69,0),MATCH(J$26,Задание!$B$5:$M$5,0)),0)</f>
        <v>2.7</v>
      </c>
      <c r="K27" s="5">
        <f>IFERROR(INDEX(Задание!$B$6:$M$69,MATCH($A27,Задание!$A$6:$A$69,0),MATCH(K$26,Задание!$B$5:$M$5,0)),0)</f>
        <v>0</v>
      </c>
      <c r="L27" s="13"/>
    </row>
    <row r="28" spans="1:12" ht="15" x14ac:dyDescent="0.2">
      <c r="A28" s="23" t="str">
        <f t="array" ref="A28">INDEX(Задание!$A$6:$A$69,SMALL(IF((LOOKUP(ROW(Задание!$A$6:$A$69)-5,IF(Задание!D$6:D$69&lt;&gt;"-",ROW(Задание!$A$6:$A$69)-5),Задание!D$6:D$69)=$A$24)*(LOOKUP(ROW(Задание!$A$6:$A$69)-5,IF(Задание!E$6:E$69&lt;&gt;"-",ROW(Задание!$A$6:$A$69)-5),Задание!E$6:E$69)=$H$24)*ISNUMBER(Задание!C$6:C$69),ROW(Задание!$A$6:$A$69)-5),ROW()-ROW(A$26)))</f>
        <v>297.50.00.313</v>
      </c>
      <c r="B28" s="5" t="str">
        <f>IFERROR(INDEX(Задание!$B$6:$M$69,MATCH($A28,Задание!$A$6:$A$69,0),MATCH(B$26,Задание!$B$5:$M$5,0)),0)</f>
        <v>Перекладина(18)</v>
      </c>
      <c r="C28" s="5">
        <f>IFERROR(INDEX(Задание!$B$6:$M$69,MATCH($A28,Задание!$A$6:$A$69,0),MATCH(C$26,Задание!$B$5:$M$5,0)),0)</f>
        <v>15</v>
      </c>
      <c r="D28" s="5">
        <f>IFERROR(INDEX(Задание!$B$6:$M$69,MATCH($A28,Задание!$A$6:$A$69,0),MATCH(D$26,Задание!$B$5:$M$5,0)),0)</f>
        <v>0</v>
      </c>
      <c r="E28" s="5">
        <f>IFERROR(INDEX(Задание!$B$6:$M$69,MATCH($A28,Задание!$A$6:$A$69,0),MATCH(E$26,Задание!$B$5:$M$5,0)),0)</f>
        <v>0</v>
      </c>
      <c r="F28" s="5">
        <f>IFERROR(INDEX(Задание!$B$6:$M$69,MATCH($A28,Задание!$A$6:$A$69,0),MATCH(F$26,Задание!$B$5:$M$5,0)),0)</f>
        <v>6.3E-2</v>
      </c>
      <c r="G28" s="5">
        <f>IFERROR(INDEX(Задание!$B$6:$M$69,MATCH($A28,Задание!$A$6:$A$69,0),MATCH(G$26,Задание!$B$5:$M$5,0)),0)</f>
        <v>0</v>
      </c>
      <c r="H28" s="5">
        <f>IFERROR(INDEX(Задание!$B$6:$M$69,MATCH($A28,Задание!$A$6:$A$69,0),MATCH(H$26,Задание!$B$5:$M$5,0)),0)</f>
        <v>0.5</v>
      </c>
      <c r="I28" s="5">
        <f>IFERROR(INDEX(Задание!$B$6:$M$69,MATCH($A28,Задание!$A$6:$A$69,0),MATCH(I$26,Задание!$B$5:$M$5,0)),0)</f>
        <v>0</v>
      </c>
      <c r="J28" s="5">
        <f>IFERROR(INDEX(Задание!$B$6:$M$69,MATCH($A28,Задание!$A$6:$A$69,0),MATCH(J$26,Задание!$B$5:$M$5,0)),0)</f>
        <v>1.4450000000000001</v>
      </c>
      <c r="K28" s="5">
        <f>IFERROR(INDEX(Задание!$B$6:$M$69,MATCH($A28,Задание!$A$6:$A$69,0),MATCH(K$26,Задание!$B$5:$M$5,0)),0)</f>
        <v>0</v>
      </c>
      <c r="L28" s="13"/>
    </row>
    <row r="29" spans="1:12" ht="15" x14ac:dyDescent="0.2">
      <c r="A29" s="23"/>
      <c r="B29" s="5">
        <f>IFERROR(INDEX(Задание!$B$6:$M$69,MATCH($A29,Задание!$A$6:$A$69,0),MATCH(B$26,Задание!$B$5:$M$5,0)),0)</f>
        <v>0</v>
      </c>
      <c r="C29" s="5">
        <f>IFERROR(INDEX(Задание!$B$6:$M$69,MATCH($A29,Задание!$A$6:$A$69,0),MATCH(C$26,Задание!$B$5:$M$5,0)),0)</f>
        <v>0</v>
      </c>
      <c r="D29" s="5">
        <f>IFERROR(INDEX(Задание!$B$6:$M$69,MATCH($A29,Задание!$A$6:$A$69,0),MATCH(D$26,Задание!$B$5:$M$5,0)),0)</f>
        <v>0</v>
      </c>
      <c r="E29" s="5">
        <f>IFERROR(INDEX(Задание!$B$6:$M$69,MATCH($A29,Задание!$A$6:$A$69,0),MATCH(E$26,Задание!$B$5:$M$5,0)),0)</f>
        <v>0</v>
      </c>
      <c r="F29" s="5">
        <f>IFERROR(INDEX(Задание!$B$6:$M$69,MATCH($A29,Задание!$A$6:$A$69,0),MATCH(F$26,Задание!$B$5:$M$5,0)),0)</f>
        <v>0</v>
      </c>
      <c r="G29" s="5">
        <f>IFERROR(INDEX(Задание!$B$6:$M$69,MATCH($A29,Задание!$A$6:$A$69,0),MATCH(G$26,Задание!$B$5:$M$5,0)),0)</f>
        <v>0</v>
      </c>
      <c r="H29" s="5">
        <f>IFERROR(INDEX(Задание!$B$6:$M$69,MATCH($A29,Задание!$A$6:$A$69,0),MATCH(H$26,Задание!$B$5:$M$5,0)),0)</f>
        <v>0</v>
      </c>
      <c r="I29" s="5">
        <f>IFERROR(INDEX(Задание!$B$6:$M$69,MATCH($A29,Задание!$A$6:$A$69,0),MATCH(I$26,Задание!$B$5:$M$5,0)),0)</f>
        <v>0</v>
      </c>
      <c r="J29" s="5">
        <f>IFERROR(INDEX(Задание!$B$6:$M$69,MATCH($A29,Задание!$A$6:$A$69,0),MATCH(J$26,Задание!$B$5:$M$5,0)),0)</f>
        <v>0</v>
      </c>
      <c r="K29" s="5">
        <f>IFERROR(INDEX(Задание!$B$6:$M$69,MATCH($A29,Задание!$A$6:$A$69,0),MATCH(K$26,Задание!$B$5:$M$5,0)),0)</f>
        <v>0</v>
      </c>
      <c r="L29" s="13"/>
    </row>
    <row r="30" spans="1:12" ht="15" x14ac:dyDescent="0.2">
      <c r="A30" s="23" t="str">
        <f t="array" ref="A30">IF($A$24&amp;$H$24=Задание!$D$6:$D$69&amp;Задание!$E$6:$E$69,IFERROR(INDEX(Задание!$A$6:$A$69,SMALL(IF(Задание!$C$6:$C$69&gt;0,ROW(Задание!$A$1:$A$64)),ROW(A4))),""),"")</f>
        <v/>
      </c>
      <c r="B30" s="5">
        <f>IFERROR(INDEX(Задание!$B$6:$M$69,MATCH($A30,Задание!$A$6:$A$69,0),MATCH(B$26,Задание!$B$5:$M$5,0)),0)</f>
        <v>0</v>
      </c>
      <c r="C30" s="5">
        <f>IFERROR(INDEX(Задание!$B$6:$M$69,MATCH($A30,Задание!$A$6:$A$69,0),MATCH(C$26,Задание!$B$5:$M$5,0)),0)</f>
        <v>0</v>
      </c>
      <c r="D30" s="5">
        <f>IFERROR(INDEX(Задание!$B$6:$M$69,MATCH($A30,Задание!$A$6:$A$69,0),MATCH(D$26,Задание!$B$5:$M$5,0)),0)</f>
        <v>0</v>
      </c>
      <c r="E30" s="5">
        <f>IFERROR(INDEX(Задание!$B$6:$M$69,MATCH($A30,Задание!$A$6:$A$69,0),MATCH(E$26,Задание!$B$5:$M$5,0)),0)</f>
        <v>0</v>
      </c>
      <c r="F30" s="5">
        <f>IFERROR(INDEX(Задание!$B$6:$M$69,MATCH($A30,Задание!$A$6:$A$69,0),MATCH(F$26,Задание!$B$5:$M$5,0)),0)</f>
        <v>0</v>
      </c>
      <c r="G30" s="5">
        <f>IFERROR(INDEX(Задание!$B$6:$M$69,MATCH($A30,Задание!$A$6:$A$69,0),MATCH(G$26,Задание!$B$5:$M$5,0)),0)</f>
        <v>0</v>
      </c>
      <c r="H30" s="5">
        <f>IFERROR(INDEX(Задание!$B$6:$M$69,MATCH($A30,Задание!$A$6:$A$69,0),MATCH(H$26,Задание!$B$5:$M$5,0)),0)</f>
        <v>0</v>
      </c>
      <c r="I30" s="5">
        <f>IFERROR(INDEX(Задание!$B$6:$M$69,MATCH($A30,Задание!$A$6:$A$69,0),MATCH(I$26,Задание!$B$5:$M$5,0)),0)</f>
        <v>0</v>
      </c>
      <c r="J30" s="5">
        <f>IFERROR(INDEX(Задание!$B$6:$M$69,MATCH($A30,Задание!$A$6:$A$69,0),MATCH(J$26,Задание!$B$5:$M$5,0)),0)</f>
        <v>0</v>
      </c>
      <c r="K30" s="5">
        <f>IFERROR(INDEX(Задание!$B$6:$M$69,MATCH($A30,Задание!$A$6:$A$69,0),MATCH(K$26,Задание!$B$5:$M$5,0)),0)</f>
        <v>0</v>
      </c>
      <c r="L30" s="13"/>
    </row>
    <row r="31" spans="1:12" ht="15" x14ac:dyDescent="0.2">
      <c r="A31" s="23" t="str">
        <f t="array" ref="A31">IF($A$24&amp;$H$24=Задание!$D$6:$D$69&amp;Задание!$E$6:$E$69,IFERROR(INDEX(Задание!$A$6:$A$69,SMALL(IF(Задание!$C$6:$C$69&gt;0,ROW(Задание!$A$1:$A$64)),ROW(A5))),""),"")</f>
        <v/>
      </c>
      <c r="B31" s="5">
        <f>IFERROR(INDEX(Задание!$B$6:$M$69,MATCH($A31,Задание!$A$6:$A$69,0),MATCH(B$26,Задание!$B$5:$M$5,0)),0)</f>
        <v>0</v>
      </c>
      <c r="C31" s="5">
        <f>IFERROR(INDEX(Задание!$B$6:$M$69,MATCH($A31,Задание!$A$6:$A$69,0),MATCH(C$26,Задание!$B$5:$M$5,0)),0)</f>
        <v>0</v>
      </c>
      <c r="D31" s="5">
        <f>IFERROR(INDEX(Задание!$B$6:$M$69,MATCH($A31,Задание!$A$6:$A$69,0),MATCH(D$26,Задание!$B$5:$M$5,0)),0)</f>
        <v>0</v>
      </c>
      <c r="E31" s="5">
        <f>IFERROR(INDEX(Задание!$B$6:$M$69,MATCH($A31,Задание!$A$6:$A$69,0),MATCH(E$26,Задание!$B$5:$M$5,0)),0)</f>
        <v>0</v>
      </c>
      <c r="F31" s="5">
        <f>IFERROR(INDEX(Задание!$B$6:$M$69,MATCH($A31,Задание!$A$6:$A$69,0),MATCH(F$26,Задание!$B$5:$M$5,0)),0)</f>
        <v>0</v>
      </c>
      <c r="G31" s="5">
        <f>IFERROR(INDEX(Задание!$B$6:$M$69,MATCH($A31,Задание!$A$6:$A$69,0),MATCH(G$26,Задание!$B$5:$M$5,0)),0)</f>
        <v>0</v>
      </c>
      <c r="H31" s="5">
        <f>IFERROR(INDEX(Задание!$B$6:$M$69,MATCH($A31,Задание!$A$6:$A$69,0),MATCH(H$26,Задание!$B$5:$M$5,0)),0)</f>
        <v>0</v>
      </c>
      <c r="I31" s="5">
        <f>IFERROR(INDEX(Задание!$B$6:$M$69,MATCH($A31,Задание!$A$6:$A$69,0),MATCH(I$26,Задание!$B$5:$M$5,0)),0)</f>
        <v>0</v>
      </c>
      <c r="J31" s="5">
        <f>IFERROR(INDEX(Задание!$B$6:$M$69,MATCH($A31,Задание!$A$6:$A$69,0),MATCH(J$26,Задание!$B$5:$M$5,0)),0)</f>
        <v>0</v>
      </c>
      <c r="K31" s="5">
        <f>IFERROR(INDEX(Задание!$B$6:$M$69,MATCH($A31,Задание!$A$6:$A$69,0),MATCH(K$26,Задание!$B$5:$M$5,0)),0)</f>
        <v>0</v>
      </c>
      <c r="L31" s="13"/>
    </row>
    <row r="32" spans="1:12" ht="15" x14ac:dyDescent="0.2">
      <c r="A32" s="23" t="str">
        <f t="array" ref="A32">IF($A$24&amp;$H$24=Задание!$D$6:$D$69&amp;Задание!$E$6:$E$69,IFERROR(INDEX(Задание!$A$6:$A$69,SMALL(IF(Задание!$C$6:$C$69&gt;0,ROW(Задание!$A$1:$A$64)),ROW(A6))),""),"")</f>
        <v/>
      </c>
      <c r="B32" s="5">
        <f>IFERROR(INDEX(Задание!$B$6:$M$69,MATCH($A32,Задание!$A$6:$A$69,0),MATCH(B$26,Задание!$B$5:$M$5,0)),0)</f>
        <v>0</v>
      </c>
      <c r="C32" s="5">
        <f>IFERROR(INDEX(Задание!$B$6:$M$69,MATCH($A32,Задание!$A$6:$A$69,0),MATCH(C$26,Задание!$B$5:$M$5,0)),0)</f>
        <v>0</v>
      </c>
      <c r="D32" s="5">
        <f>IFERROR(INDEX(Задание!$B$6:$M$69,MATCH($A32,Задание!$A$6:$A$69,0),MATCH(D$26,Задание!$B$5:$M$5,0)),0)</f>
        <v>0</v>
      </c>
      <c r="E32" s="5">
        <f>IFERROR(INDEX(Задание!$B$6:$M$69,MATCH($A32,Задание!$A$6:$A$69,0),MATCH(E$26,Задание!$B$5:$M$5,0)),0)</f>
        <v>0</v>
      </c>
      <c r="F32" s="5">
        <f>IFERROR(INDEX(Задание!$B$6:$M$69,MATCH($A32,Задание!$A$6:$A$69,0),MATCH(F$26,Задание!$B$5:$M$5,0)),0)</f>
        <v>0</v>
      </c>
      <c r="G32" s="5">
        <f>IFERROR(INDEX(Задание!$B$6:$M$69,MATCH($A32,Задание!$A$6:$A$69,0),MATCH(G$26,Задание!$B$5:$M$5,0)),0)</f>
        <v>0</v>
      </c>
      <c r="H32" s="5">
        <f>IFERROR(INDEX(Задание!$B$6:$M$69,MATCH($A32,Задание!$A$6:$A$69,0),MATCH(H$26,Задание!$B$5:$M$5,0)),0)</f>
        <v>0</v>
      </c>
      <c r="I32" s="5">
        <f>IFERROR(INDEX(Задание!$B$6:$M$69,MATCH($A32,Задание!$A$6:$A$69,0),MATCH(I$26,Задание!$B$5:$M$5,0)),0)</f>
        <v>0</v>
      </c>
      <c r="J32" s="5">
        <f>IFERROR(INDEX(Задание!$B$6:$M$69,MATCH($A32,Задание!$A$6:$A$69,0),MATCH(J$26,Задание!$B$5:$M$5,0)),0)</f>
        <v>0</v>
      </c>
      <c r="K32" s="5">
        <f>IFERROR(INDEX(Задание!$B$6:$M$69,MATCH($A32,Задание!$A$6:$A$69,0),MATCH(K$26,Задание!$B$5:$M$5,0)),0)</f>
        <v>0</v>
      </c>
      <c r="L32" s="13"/>
    </row>
    <row r="33" spans="1:12" ht="15" x14ac:dyDescent="0.2">
      <c r="A33" s="23" t="str">
        <f t="array" ref="A33">IF($A$24&amp;$H$24=Задание!$D$6:$D$69&amp;Задание!$E$6:$E$69,IFERROR(INDEX(Задание!$A$6:$A$69,SMALL(IF(Задание!$C$6:$C$69&gt;0,ROW(Задание!$A$1:$A$64)),ROW(A7))),""),"")</f>
        <v/>
      </c>
      <c r="B33" s="5">
        <f>IFERROR(INDEX(Задание!$B$6:$M$69,MATCH($A33,Задание!$A$6:$A$69,0),MATCH(B$26,Задание!$B$5:$M$5,0)),0)</f>
        <v>0</v>
      </c>
      <c r="C33" s="5">
        <f>IFERROR(INDEX(Задание!$B$6:$M$69,MATCH($A33,Задание!$A$6:$A$69,0),MATCH(C$26,Задание!$B$5:$M$5,0)),0)</f>
        <v>0</v>
      </c>
      <c r="D33" s="5">
        <f>IFERROR(INDEX(Задание!$B$6:$M$69,MATCH($A33,Задание!$A$6:$A$69,0),MATCH(D$26,Задание!$B$5:$M$5,0)),0)</f>
        <v>0</v>
      </c>
      <c r="E33" s="5">
        <f>IFERROR(INDEX(Задание!$B$6:$M$69,MATCH($A33,Задание!$A$6:$A$69,0),MATCH(E$26,Задание!$B$5:$M$5,0)),0)</f>
        <v>0</v>
      </c>
      <c r="F33" s="5">
        <f>IFERROR(INDEX(Задание!$B$6:$M$69,MATCH($A33,Задание!$A$6:$A$69,0),MATCH(F$26,Задание!$B$5:$M$5,0)),0)</f>
        <v>0</v>
      </c>
      <c r="G33" s="5">
        <f>IFERROR(INDEX(Задание!$B$6:$M$69,MATCH($A33,Задание!$A$6:$A$69,0),MATCH(G$26,Задание!$B$5:$M$5,0)),0)</f>
        <v>0</v>
      </c>
      <c r="H33" s="5">
        <f>IFERROR(INDEX(Задание!$B$6:$M$69,MATCH($A33,Задание!$A$6:$A$69,0),MATCH(H$26,Задание!$B$5:$M$5,0)),0)</f>
        <v>0</v>
      </c>
      <c r="I33" s="5">
        <f>IFERROR(INDEX(Задание!$B$6:$M$69,MATCH($A33,Задание!$A$6:$A$69,0),MATCH(I$26,Задание!$B$5:$M$5,0)),0)</f>
        <v>0</v>
      </c>
      <c r="J33" s="5">
        <f>IFERROR(INDEX(Задание!$B$6:$M$69,MATCH($A33,Задание!$A$6:$A$69,0),MATCH(J$26,Задание!$B$5:$M$5,0)),0)</f>
        <v>0</v>
      </c>
      <c r="K33" s="5">
        <f>IFERROR(INDEX(Задание!$B$6:$M$69,MATCH($A33,Задание!$A$6:$A$69,0),MATCH(K$26,Задание!$B$5:$M$5,0)),0)</f>
        <v>0</v>
      </c>
      <c r="L33" s="13"/>
    </row>
    <row r="34" spans="1:12" ht="15" x14ac:dyDescent="0.2">
      <c r="A34" s="23" t="str">
        <f t="array" ref="A34">IF($A$24&amp;$H$24=Задание!$D$6:$D$69&amp;Задание!$E$6:$E$69,IFERROR(INDEX(Задание!$A$6:$A$69,SMALL(IF(Задание!$C$6:$C$69&gt;0,ROW(Задание!$A$1:$A$64)),ROW(A8))),""),"")</f>
        <v/>
      </c>
      <c r="B34" s="5">
        <f>IFERROR(INDEX(Задание!$B$6:$M$69,MATCH($A34,Задание!$A$6:$A$69,0),MATCH(B$26,Задание!$B$5:$M$5,0)),0)</f>
        <v>0</v>
      </c>
      <c r="C34" s="5">
        <f>IFERROR(INDEX(Задание!$B$6:$M$69,MATCH($A34,Задание!$A$6:$A$69,0),MATCH(C$26,Задание!$B$5:$M$5,0)),0)</f>
        <v>0</v>
      </c>
      <c r="D34" s="5">
        <f>IFERROR(INDEX(Задание!$B$6:$M$69,MATCH($A34,Задание!$A$6:$A$69,0),MATCH(D$26,Задание!$B$5:$M$5,0)),0)</f>
        <v>0</v>
      </c>
      <c r="E34" s="5">
        <f>IFERROR(INDEX(Задание!$B$6:$M$69,MATCH($A34,Задание!$A$6:$A$69,0),MATCH(E$26,Задание!$B$5:$M$5,0)),0)</f>
        <v>0</v>
      </c>
      <c r="F34" s="5">
        <f>IFERROR(INDEX(Задание!$B$6:$M$69,MATCH($A34,Задание!$A$6:$A$69,0),MATCH(F$26,Задание!$B$5:$M$5,0)),0)</f>
        <v>0</v>
      </c>
      <c r="G34" s="5">
        <f>IFERROR(INDEX(Задание!$B$6:$M$69,MATCH($A34,Задание!$A$6:$A$69,0),MATCH(G$26,Задание!$B$5:$M$5,0)),0)</f>
        <v>0</v>
      </c>
      <c r="H34" s="5">
        <f>IFERROR(INDEX(Задание!$B$6:$M$69,MATCH($A34,Задание!$A$6:$A$69,0),MATCH(H$26,Задание!$B$5:$M$5,0)),0)</f>
        <v>0</v>
      </c>
      <c r="I34" s="5">
        <f>IFERROR(INDEX(Задание!$B$6:$M$69,MATCH($A34,Задание!$A$6:$A$69,0),MATCH(I$26,Задание!$B$5:$M$5,0)),0)</f>
        <v>0</v>
      </c>
      <c r="J34" s="5">
        <f>IFERROR(INDEX(Задание!$B$6:$M$69,MATCH($A34,Задание!$A$6:$A$69,0),MATCH(J$26,Задание!$B$5:$M$5,0)),0)</f>
        <v>0</v>
      </c>
      <c r="K34" s="5">
        <f>IFERROR(INDEX(Задание!$B$6:$M$69,MATCH($A34,Задание!$A$6:$A$69,0),MATCH(K$26,Задание!$B$5:$M$5,0)),0)</f>
        <v>0</v>
      </c>
      <c r="L34" s="13"/>
    </row>
    <row r="35" spans="1:12" ht="15" x14ac:dyDescent="0.2">
      <c r="A35" s="23" t="str">
        <f t="array" ref="A35">IF($A$24&amp;$H$24=Задание!$D$6:$D$69&amp;Задание!$E$6:$E$69,IFERROR(INDEX(Задание!$A$6:$A$69,SMALL(IF(Задание!$C$6:$C$69&gt;0,ROW(Задание!$A$1:$A$64)),ROW(A9))),""),"")</f>
        <v/>
      </c>
      <c r="B35" s="5">
        <f>IFERROR(INDEX(Задание!$B$6:$M$69,MATCH($A35,Задание!$A$6:$A$69,0),MATCH(B$26,Задание!$B$5:$M$5,0)),0)</f>
        <v>0</v>
      </c>
      <c r="C35" s="5">
        <f>IFERROR(INDEX(Задание!$B$6:$M$69,MATCH($A35,Задание!$A$6:$A$69,0),MATCH(C$26,Задание!$B$5:$M$5,0)),0)</f>
        <v>0</v>
      </c>
      <c r="D35" s="5">
        <f>IFERROR(INDEX(Задание!$B$6:$M$69,MATCH($A35,Задание!$A$6:$A$69,0),MATCH(D$26,Задание!$B$5:$M$5,0)),0)</f>
        <v>0</v>
      </c>
      <c r="E35" s="5">
        <f>IFERROR(INDEX(Задание!$B$6:$M$69,MATCH($A35,Задание!$A$6:$A$69,0),MATCH(E$26,Задание!$B$5:$M$5,0)),0)</f>
        <v>0</v>
      </c>
      <c r="F35" s="5">
        <f>IFERROR(INDEX(Задание!$B$6:$M$69,MATCH($A35,Задание!$A$6:$A$69,0),MATCH(F$26,Задание!$B$5:$M$5,0)),0)</f>
        <v>0</v>
      </c>
      <c r="G35" s="5">
        <f>IFERROR(INDEX(Задание!$B$6:$M$69,MATCH($A35,Задание!$A$6:$A$69,0),MATCH(G$26,Задание!$B$5:$M$5,0)),0)</f>
        <v>0</v>
      </c>
      <c r="H35" s="5">
        <f>IFERROR(INDEX(Задание!$B$6:$M$69,MATCH($A35,Задание!$A$6:$A$69,0),MATCH(H$26,Задание!$B$5:$M$5,0)),0)</f>
        <v>0</v>
      </c>
      <c r="I35" s="5">
        <f>IFERROR(INDEX(Задание!$B$6:$M$69,MATCH($A35,Задание!$A$6:$A$69,0),MATCH(I$26,Задание!$B$5:$M$5,0)),0)</f>
        <v>0</v>
      </c>
      <c r="J35" s="5">
        <f>IFERROR(INDEX(Задание!$B$6:$M$69,MATCH($A35,Задание!$A$6:$A$69,0),MATCH(J$26,Задание!$B$5:$M$5,0)),0)</f>
        <v>0</v>
      </c>
      <c r="K35" s="5">
        <f>IFERROR(INDEX(Задание!$B$6:$M$69,MATCH($A35,Задание!$A$6:$A$69,0),MATCH(K$26,Задание!$B$5:$M$5,0)),0)</f>
        <v>0</v>
      </c>
      <c r="L35" s="13"/>
    </row>
    <row r="36" spans="1:12" ht="15" x14ac:dyDescent="0.2">
      <c r="A36" s="23" t="str">
        <f t="array" ref="A36">IF($A$24&amp;$H$24=Задание!$D$6:$D$69&amp;Задание!$E$6:$E$69,IFERROR(INDEX(Задание!$A$6:$A$69,SMALL(IF(Задание!$C$6:$C$69&gt;0,ROW(Задание!$A$1:$A$64)),ROW(A10))),""),"")</f>
        <v/>
      </c>
      <c r="B36" s="5">
        <f>IFERROR(INDEX(Задание!$B$6:$M$69,MATCH($A36,Задание!$A$6:$A$69,0),MATCH(B$26,Задание!$B$5:$M$5,0)),0)</f>
        <v>0</v>
      </c>
      <c r="C36" s="5">
        <f>IFERROR(INDEX(Задание!$B$6:$M$69,MATCH($A36,Задание!$A$6:$A$69,0),MATCH(C$26,Задание!$B$5:$M$5,0)),0)</f>
        <v>0</v>
      </c>
      <c r="D36" s="5">
        <f>IFERROR(INDEX(Задание!$B$6:$M$69,MATCH($A36,Задание!$A$6:$A$69,0),MATCH(D$26,Задание!$B$5:$M$5,0)),0)</f>
        <v>0</v>
      </c>
      <c r="E36" s="5">
        <f>IFERROR(INDEX(Задание!$B$6:$M$69,MATCH($A36,Задание!$A$6:$A$69,0),MATCH(E$26,Задание!$B$5:$M$5,0)),0)</f>
        <v>0</v>
      </c>
      <c r="F36" s="5">
        <f>IFERROR(INDEX(Задание!$B$6:$M$69,MATCH($A36,Задание!$A$6:$A$69,0),MATCH(F$26,Задание!$B$5:$M$5,0)),0)</f>
        <v>0</v>
      </c>
      <c r="G36" s="5">
        <f>IFERROR(INDEX(Задание!$B$6:$M$69,MATCH($A36,Задание!$A$6:$A$69,0),MATCH(G$26,Задание!$B$5:$M$5,0)),0)</f>
        <v>0</v>
      </c>
      <c r="H36" s="5">
        <f>IFERROR(INDEX(Задание!$B$6:$M$69,MATCH($A36,Задание!$A$6:$A$69,0),MATCH(H$26,Задание!$B$5:$M$5,0)),0)</f>
        <v>0</v>
      </c>
      <c r="I36" s="5">
        <f>IFERROR(INDEX(Задание!$B$6:$M$69,MATCH($A36,Задание!$A$6:$A$69,0),MATCH(I$26,Задание!$B$5:$M$5,0)),0)</f>
        <v>0</v>
      </c>
      <c r="J36" s="5">
        <f>IFERROR(INDEX(Задание!$B$6:$M$69,MATCH($A36,Задание!$A$6:$A$69,0),MATCH(J$26,Задание!$B$5:$M$5,0)),0)</f>
        <v>0</v>
      </c>
      <c r="K36" s="5">
        <f>IFERROR(INDEX(Задание!$B$6:$M$69,MATCH($A36,Задание!$A$6:$A$69,0),MATCH(K$26,Задание!$B$5:$M$5,0)),0)</f>
        <v>0</v>
      </c>
      <c r="L36" s="13"/>
    </row>
    <row r="37" spans="1:12" ht="15" x14ac:dyDescent="0.2">
      <c r="A37" s="23" t="str">
        <f t="array" ref="A37">IF($A$24&amp;$H$24=Задание!$D$6:$D$69&amp;Задание!$E$6:$E$69,IFERROR(INDEX(Задание!$A$6:$A$69,SMALL(IF(Задание!$C$6:$C$69&gt;0,ROW(Задание!$A$1:$A$64)),ROW(A11))),""),"")</f>
        <v/>
      </c>
      <c r="B37" s="5">
        <f>IFERROR(INDEX(Задание!$B$6:$M$69,MATCH($A37,Задание!$A$6:$A$69,0),MATCH(B$26,Задание!$B$5:$M$5,0)),0)</f>
        <v>0</v>
      </c>
      <c r="C37" s="5">
        <f>IFERROR(INDEX(Задание!$B$6:$M$69,MATCH($A37,Задание!$A$6:$A$69,0),MATCH(C$26,Задание!$B$5:$M$5,0)),0)</f>
        <v>0</v>
      </c>
      <c r="D37" s="5">
        <f>IFERROR(INDEX(Задание!$B$6:$M$69,MATCH($A37,Задание!$A$6:$A$69,0),MATCH(D$26,Задание!$B$5:$M$5,0)),0)</f>
        <v>0</v>
      </c>
      <c r="E37" s="5">
        <f>IFERROR(INDEX(Задание!$B$6:$M$69,MATCH($A37,Задание!$A$6:$A$69,0),MATCH(E$26,Задание!$B$5:$M$5,0)),0)</f>
        <v>0</v>
      </c>
      <c r="F37" s="5">
        <f>IFERROR(INDEX(Задание!$B$6:$M$69,MATCH($A37,Задание!$A$6:$A$69,0),MATCH(F$26,Задание!$B$5:$M$5,0)),0)</f>
        <v>0</v>
      </c>
      <c r="G37" s="5">
        <f>IFERROR(INDEX(Задание!$B$6:$M$69,MATCH($A37,Задание!$A$6:$A$69,0),MATCH(G$26,Задание!$B$5:$M$5,0)),0)</f>
        <v>0</v>
      </c>
      <c r="H37" s="5">
        <f>IFERROR(INDEX(Задание!$B$6:$M$69,MATCH($A37,Задание!$A$6:$A$69,0),MATCH(H$26,Задание!$B$5:$M$5,0)),0)</f>
        <v>0</v>
      </c>
      <c r="I37" s="5">
        <f>IFERROR(INDEX(Задание!$B$6:$M$69,MATCH($A37,Задание!$A$6:$A$69,0),MATCH(I$26,Задание!$B$5:$M$5,0)),0)</f>
        <v>0</v>
      </c>
      <c r="J37" s="5">
        <f>IFERROR(INDEX(Задание!$B$6:$M$69,MATCH($A37,Задание!$A$6:$A$69,0),MATCH(J$26,Задание!$B$5:$M$5,0)),0)</f>
        <v>0</v>
      </c>
      <c r="K37" s="5">
        <f>IFERROR(INDEX(Задание!$B$6:$M$69,MATCH($A37,Задание!$A$6:$A$69,0),MATCH(K$26,Задание!$B$5:$M$5,0)),0)</f>
        <v>0</v>
      </c>
      <c r="L37" s="13"/>
    </row>
    <row r="38" spans="1:12" ht="15" x14ac:dyDescent="0.2">
      <c r="A38" s="23" t="str">
        <f t="array" ref="A38">IF($A$24&amp;$H$24=Задание!$D$6:$D$69&amp;Задание!$E$6:$E$69,IFERROR(INDEX(Задание!$A$6:$A$69,SMALL(IF(Задание!$C$6:$C$69&gt;0,ROW(Задание!$A$1:$A$64)),ROW(A12))),""),"")</f>
        <v/>
      </c>
      <c r="B38" s="5">
        <f>IFERROR(INDEX(Задание!$B$6:$M$69,MATCH($A38,Задание!$A$6:$A$69,0),MATCH(B$26,Задание!$B$5:$M$5,0)),0)</f>
        <v>0</v>
      </c>
      <c r="C38" s="5">
        <f>IFERROR(INDEX(Задание!$B$6:$M$69,MATCH($A38,Задание!$A$6:$A$69,0),MATCH(C$26,Задание!$B$5:$M$5,0)),0)</f>
        <v>0</v>
      </c>
      <c r="D38" s="5">
        <f>IFERROR(INDEX(Задание!$B$6:$M$69,MATCH($A38,Задание!$A$6:$A$69,0),MATCH(D$26,Задание!$B$5:$M$5,0)),0)</f>
        <v>0</v>
      </c>
      <c r="E38" s="5">
        <f>IFERROR(INDEX(Задание!$B$6:$M$69,MATCH($A38,Задание!$A$6:$A$69,0),MATCH(E$26,Задание!$B$5:$M$5,0)),0)</f>
        <v>0</v>
      </c>
      <c r="F38" s="5">
        <f>IFERROR(INDEX(Задание!$B$6:$M$69,MATCH($A38,Задание!$A$6:$A$69,0),MATCH(F$26,Задание!$B$5:$M$5,0)),0)</f>
        <v>0</v>
      </c>
      <c r="G38" s="5">
        <f>IFERROR(INDEX(Задание!$B$6:$M$69,MATCH($A38,Задание!$A$6:$A$69,0),MATCH(G$26,Задание!$B$5:$M$5,0)),0)</f>
        <v>0</v>
      </c>
      <c r="H38" s="5">
        <f>IFERROR(INDEX(Задание!$B$6:$M$69,MATCH($A38,Задание!$A$6:$A$69,0),MATCH(H$26,Задание!$B$5:$M$5,0)),0)</f>
        <v>0</v>
      </c>
      <c r="I38" s="5">
        <f>IFERROR(INDEX(Задание!$B$6:$M$69,MATCH($A38,Задание!$A$6:$A$69,0),MATCH(I$26,Задание!$B$5:$M$5,0)),0)</f>
        <v>0</v>
      </c>
      <c r="J38" s="5">
        <f>IFERROR(INDEX(Задание!$B$6:$M$69,MATCH($A38,Задание!$A$6:$A$69,0),MATCH(J$26,Задание!$B$5:$M$5,0)),0)</f>
        <v>0</v>
      </c>
      <c r="K38" s="5">
        <f>IFERROR(INDEX(Задание!$B$6:$M$69,MATCH($A38,Задание!$A$6:$A$69,0),MATCH(K$26,Задание!$B$5:$M$5,0)),0)</f>
        <v>0</v>
      </c>
      <c r="L38" s="13"/>
    </row>
    <row r="39" spans="1:12" ht="15" x14ac:dyDescent="0.2">
      <c r="A39" s="23" t="str">
        <f t="array" ref="A39">IF($A$24&amp;$H$24=Задание!$D$6:$D$69&amp;Задание!$E$6:$E$69,IFERROR(INDEX(Задание!$A$6:$A$69,SMALL(IF(Задание!$C$6:$C$69&gt;0,ROW(Задание!$A$1:$A$64)),ROW(A13))),""),"")</f>
        <v/>
      </c>
      <c r="B39" s="5">
        <f>IFERROR(INDEX(Задание!$B$6:$M$69,MATCH($A39,Задание!$A$6:$A$69,0),MATCH(B$26,Задание!$B$5:$M$5,0)),0)</f>
        <v>0</v>
      </c>
      <c r="C39" s="5">
        <f>IFERROR(INDEX(Задание!$B$6:$M$69,MATCH($A39,Задание!$A$6:$A$69,0),MATCH(C$26,Задание!$B$5:$M$5,0)),0)</f>
        <v>0</v>
      </c>
      <c r="D39" s="5">
        <f>IFERROR(INDEX(Задание!$B$6:$M$69,MATCH($A39,Задание!$A$6:$A$69,0),MATCH(D$26,Задание!$B$5:$M$5,0)),0)</f>
        <v>0</v>
      </c>
      <c r="E39" s="5">
        <f>IFERROR(INDEX(Задание!$B$6:$M$69,MATCH($A39,Задание!$A$6:$A$69,0),MATCH(E$26,Задание!$B$5:$M$5,0)),0)</f>
        <v>0</v>
      </c>
      <c r="F39" s="5">
        <f>IFERROR(INDEX(Задание!$B$6:$M$69,MATCH($A39,Задание!$A$6:$A$69,0),MATCH(F$26,Задание!$B$5:$M$5,0)),0)</f>
        <v>0</v>
      </c>
      <c r="G39" s="5">
        <f>IFERROR(INDEX(Задание!$B$6:$M$69,MATCH($A39,Задание!$A$6:$A$69,0),MATCH(G$26,Задание!$B$5:$M$5,0)),0)</f>
        <v>0</v>
      </c>
      <c r="H39" s="5">
        <f>IFERROR(INDEX(Задание!$B$6:$M$69,MATCH($A39,Задание!$A$6:$A$69,0),MATCH(H$26,Задание!$B$5:$M$5,0)),0)</f>
        <v>0</v>
      </c>
      <c r="I39" s="5">
        <f>IFERROR(INDEX(Задание!$B$6:$M$69,MATCH($A39,Задание!$A$6:$A$69,0),MATCH(I$26,Задание!$B$5:$M$5,0)),0)</f>
        <v>0</v>
      </c>
      <c r="J39" s="5">
        <f>IFERROR(INDEX(Задание!$B$6:$M$69,MATCH($A39,Задание!$A$6:$A$69,0),MATCH(J$26,Задание!$B$5:$M$5,0)),0)</f>
        <v>0</v>
      </c>
      <c r="K39" s="5">
        <f>IFERROR(INDEX(Задание!$B$6:$M$69,MATCH($A39,Задание!$A$6:$A$69,0),MATCH(K$26,Задание!$B$5:$M$5,0)),0)</f>
        <v>0</v>
      </c>
      <c r="L39" s="13"/>
    </row>
    <row r="40" spans="1:12" ht="15" x14ac:dyDescent="0.2">
      <c r="A40" s="23" t="str">
        <f t="array" ref="A40">IF($A$24&amp;$H$24=Задание!$D$6:$D$69&amp;Задание!$E$6:$E$69,IFERROR(INDEX(Задание!$A$6:$A$69,SMALL(IF(Задание!$C$6:$C$69&gt;0,ROW(Задание!$A$1:$A$64)),ROW(A14))),""),"")</f>
        <v/>
      </c>
      <c r="B40" s="5">
        <f>IFERROR(INDEX(Задание!$B$6:$M$69,MATCH($A40,Задание!$A$6:$A$69,0),MATCH(B$26,Задание!$B$5:$M$5,0)),0)</f>
        <v>0</v>
      </c>
      <c r="C40" s="5">
        <f>IFERROR(INDEX(Задание!$B$6:$M$69,MATCH($A40,Задание!$A$6:$A$69,0),MATCH(C$26,Задание!$B$5:$M$5,0)),0)</f>
        <v>0</v>
      </c>
      <c r="D40" s="5">
        <f>IFERROR(INDEX(Задание!$B$6:$M$69,MATCH($A40,Задание!$A$6:$A$69,0),MATCH(D$26,Задание!$B$5:$M$5,0)),0)</f>
        <v>0</v>
      </c>
      <c r="E40" s="5">
        <f>IFERROR(INDEX(Задание!$B$6:$M$69,MATCH($A40,Задание!$A$6:$A$69,0),MATCH(E$26,Задание!$B$5:$M$5,0)),0)</f>
        <v>0</v>
      </c>
      <c r="F40" s="5">
        <f>IFERROR(INDEX(Задание!$B$6:$M$69,MATCH($A40,Задание!$A$6:$A$69,0),MATCH(F$26,Задание!$B$5:$M$5,0)),0)</f>
        <v>0</v>
      </c>
      <c r="G40" s="5">
        <f>IFERROR(INDEX(Задание!$B$6:$M$69,MATCH($A40,Задание!$A$6:$A$69,0),MATCH(G$26,Задание!$B$5:$M$5,0)),0)</f>
        <v>0</v>
      </c>
      <c r="H40" s="5">
        <f>IFERROR(INDEX(Задание!$B$6:$M$69,MATCH($A40,Задание!$A$6:$A$69,0),MATCH(H$26,Задание!$B$5:$M$5,0)),0)</f>
        <v>0</v>
      </c>
      <c r="I40" s="5">
        <f>IFERROR(INDEX(Задание!$B$6:$M$69,MATCH($A40,Задание!$A$6:$A$69,0),MATCH(I$26,Задание!$B$5:$M$5,0)),0)</f>
        <v>0</v>
      </c>
      <c r="J40" s="5">
        <f>IFERROR(INDEX(Задание!$B$6:$M$69,MATCH($A40,Задание!$A$6:$A$69,0),MATCH(J$26,Задание!$B$5:$M$5,0)),0)</f>
        <v>0</v>
      </c>
      <c r="K40" s="5">
        <f>IFERROR(INDEX(Задание!$B$6:$M$69,MATCH($A40,Задание!$A$6:$A$69,0),MATCH(K$26,Задание!$B$5:$M$5,0)),0)</f>
        <v>0</v>
      </c>
      <c r="L40" s="13"/>
    </row>
    <row r="41" spans="1:12" ht="15" x14ac:dyDescent="0.2">
      <c r="A41" s="23" t="str">
        <f t="array" ref="A41">IF($A$24&amp;$H$24=Задание!$D$6:$D$69&amp;Задание!$E$6:$E$69,IFERROR(INDEX(Задание!$A$6:$A$69,SMALL(IF(Задание!$C$6:$C$69&gt;0,ROW(Задание!$A$1:$A$64)),ROW(A15))),""),"")</f>
        <v/>
      </c>
      <c r="B41" s="5">
        <f>IFERROR(INDEX(Задание!$B$6:$M$69,MATCH($A41,Задание!$A$6:$A$69,0),MATCH(B$26,Задание!$B$5:$M$5,0)),0)</f>
        <v>0</v>
      </c>
      <c r="C41" s="5">
        <f>IFERROR(INDEX(Задание!$B$6:$M$69,MATCH($A41,Задание!$A$6:$A$69,0),MATCH(C$26,Задание!$B$5:$M$5,0)),0)</f>
        <v>0</v>
      </c>
      <c r="D41" s="5">
        <f>IFERROR(INDEX(Задание!$B$6:$M$69,MATCH($A41,Задание!$A$6:$A$69,0),MATCH(D$26,Задание!$B$5:$M$5,0)),0)</f>
        <v>0</v>
      </c>
      <c r="E41" s="5">
        <f>IFERROR(INDEX(Задание!$B$6:$M$69,MATCH($A41,Задание!$A$6:$A$69,0),MATCH(E$26,Задание!$B$5:$M$5,0)),0)</f>
        <v>0</v>
      </c>
      <c r="F41" s="5">
        <f>IFERROR(INDEX(Задание!$B$6:$M$69,MATCH($A41,Задание!$A$6:$A$69,0),MATCH(F$26,Задание!$B$5:$M$5,0)),0)</f>
        <v>0</v>
      </c>
      <c r="G41" s="5">
        <f>IFERROR(INDEX(Задание!$B$6:$M$69,MATCH($A41,Задание!$A$6:$A$69,0),MATCH(G$26,Задание!$B$5:$M$5,0)),0)</f>
        <v>0</v>
      </c>
      <c r="H41" s="5">
        <f>IFERROR(INDEX(Задание!$B$6:$M$69,MATCH($A41,Задание!$A$6:$A$69,0),MATCH(H$26,Задание!$B$5:$M$5,0)),0)</f>
        <v>0</v>
      </c>
      <c r="I41" s="5">
        <f>IFERROR(INDEX(Задание!$B$6:$M$69,MATCH($A41,Задание!$A$6:$A$69,0),MATCH(I$26,Задание!$B$5:$M$5,0)),0)</f>
        <v>0</v>
      </c>
      <c r="J41" s="5">
        <f>IFERROR(INDEX(Задание!$B$6:$M$69,MATCH($A41,Задание!$A$6:$A$69,0),MATCH(J$26,Задание!$B$5:$M$5,0)),0)</f>
        <v>0</v>
      </c>
      <c r="K41" s="5">
        <f>IFERROR(INDEX(Задание!$B$6:$M$69,MATCH($A41,Задание!$A$6:$A$69,0),MATCH(K$26,Задание!$B$5:$M$5,0)),0)</f>
        <v>0</v>
      </c>
      <c r="L41" s="13"/>
    </row>
    <row r="42" spans="1:12" ht="14.25" x14ac:dyDescent="0.2">
      <c r="J42" s="12">
        <f>SUM(J27:J41)</f>
        <v>4.1450000000000005</v>
      </c>
    </row>
  </sheetData>
  <mergeCells count="2">
    <mergeCell ref="E25:I25"/>
    <mergeCell ref="E4:I4"/>
  </mergeCells>
  <printOptions horizontalCentered="1" verticalCentered="1"/>
  <pageMargins left="0" right="0" top="0" bottom="0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9" sqref="F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Задание</vt:lpstr>
      <vt:lpstr>распечатка</vt:lpstr>
      <vt:lpstr>декабрь</vt:lpstr>
      <vt:lpstr>распечатка!Область_печати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GAV</cp:lastModifiedBy>
  <cp:lastPrinted>2013-12-04T06:46:35Z</cp:lastPrinted>
  <dcterms:created xsi:type="dcterms:W3CDTF">2013-12-04T06:34:46Z</dcterms:created>
  <dcterms:modified xsi:type="dcterms:W3CDTF">2013-12-05T09:32:57Z</dcterms:modified>
</cp:coreProperties>
</file>