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 a="1"/>
  <c r="K1" i="1" s="1"/>
  <c r="O20" i="1" l="1"/>
  <c r="O21" i="1" s="1"/>
  <c r="O22" i="1" s="1"/>
  <c r="K2" i="1" a="1"/>
  <c r="K2" i="1" s="1"/>
  <c r="K3" i="1" l="1"/>
  <c r="O23" i="1"/>
  <c r="O24" i="1" s="1"/>
  <c r="O25" i="1" s="1"/>
  <c r="O26" i="1" s="1"/>
  <c r="O27" i="1" s="1"/>
  <c r="O28" i="1" s="1"/>
  <c r="O29" i="1" s="1"/>
  <c r="Q12" i="1" l="1"/>
  <c r="Q13" i="1"/>
  <c r="Q10" i="1"/>
  <c r="Q11" i="1"/>
  <c r="Q8" i="1"/>
  <c r="Q9" i="1"/>
  <c r="Q6" i="1"/>
  <c r="Q7" i="1"/>
  <c r="Q5" i="1"/>
  <c r="L3" i="1"/>
  <c r="L6" i="1" l="1"/>
  <c r="L8" i="1"/>
  <c r="L10" i="1"/>
  <c r="L12" i="1"/>
  <c r="L7" i="1"/>
  <c r="L9" i="1"/>
  <c r="L11" i="1"/>
  <c r="L13" i="1"/>
  <c r="L5" i="1"/>
  <c r="N5" i="1"/>
  <c r="P5" i="1"/>
  <c r="M3" i="1"/>
  <c r="R3" i="1" s="1"/>
  <c r="Q14" i="1"/>
  <c r="L19" i="1"/>
  <c r="N6" i="1"/>
  <c r="L20" i="1"/>
  <c r="P6" i="1"/>
  <c r="N7" i="1"/>
  <c r="P7" i="1"/>
  <c r="L23" i="1"/>
  <c r="L15" i="1"/>
  <c r="L16" i="1"/>
  <c r="N11" i="1"/>
  <c r="N10" i="1"/>
  <c r="P11" i="1"/>
  <c r="P10" i="1"/>
  <c r="L21" i="1"/>
  <c r="L17" i="1"/>
  <c r="L22" i="1"/>
  <c r="L18" i="1"/>
  <c r="L14" i="1"/>
  <c r="N9" i="1"/>
  <c r="N12" i="1"/>
  <c r="N8" i="1"/>
  <c r="P13" i="1"/>
  <c r="P9" i="1"/>
  <c r="P12" i="1"/>
  <c r="P8" i="1"/>
  <c r="S3" i="1" l="1"/>
  <c r="T3" i="1" s="1"/>
  <c r="L24" i="1"/>
  <c r="P14" i="1"/>
  <c r="N13" i="1"/>
  <c r="N15" i="1" l="1"/>
  <c r="T2" i="1"/>
  <c r="N3" i="1" s="1"/>
  <c r="S7" i="1" l="1"/>
  <c r="S9" i="1"/>
  <c r="S11" i="1"/>
  <c r="S13" i="1"/>
  <c r="S6" i="1"/>
  <c r="S8" i="1"/>
  <c r="S10" i="1"/>
  <c r="S12" i="1"/>
  <c r="S5" i="1"/>
  <c r="S23" i="1"/>
  <c r="S21" i="1"/>
  <c r="S19" i="1"/>
  <c r="S17" i="1"/>
  <c r="S15" i="1"/>
  <c r="S22" i="1"/>
  <c r="S20" i="1"/>
  <c r="S18" i="1"/>
  <c r="S16" i="1"/>
  <c r="S14" i="1"/>
  <c r="T12" i="1"/>
  <c r="R12" i="1"/>
  <c r="T11" i="1"/>
  <c r="R11" i="1"/>
  <c r="T10" i="1"/>
  <c r="R10" i="1"/>
  <c r="T9" i="1"/>
  <c r="R9" i="1"/>
  <c r="T8" i="1"/>
  <c r="R8" i="1"/>
  <c r="T7" i="1"/>
  <c r="R7" i="1"/>
  <c r="T6" i="1"/>
  <c r="R6" i="1"/>
  <c r="T5" i="1"/>
  <c r="T13" i="1" s="1"/>
  <c r="R5" i="1"/>
  <c r="S24" i="1" l="1"/>
  <c r="R13" i="1"/>
  <c r="S25" i="1" l="1"/>
  <c r="S26" i="1" s="1"/>
  <c r="O19" i="1" l="1"/>
  <c r="O31" i="1" s="1"/>
  <c r="A2" i="1" l="1"/>
</calcChain>
</file>

<file path=xl/sharedStrings.xml><?xml version="1.0" encoding="utf-8"?>
<sst xmlns="http://schemas.openxmlformats.org/spreadsheetml/2006/main" count="37" uniqueCount="37">
  <si>
    <t>один</t>
  </si>
  <si>
    <t>два</t>
  </si>
  <si>
    <t>три</t>
  </si>
  <si>
    <t>пять</t>
  </si>
  <si>
    <t>шесть</t>
  </si>
  <si>
    <t>семь</t>
  </si>
  <si>
    <t>восемь</t>
  </si>
  <si>
    <t>девять</t>
  </si>
  <si>
    <t>десять</t>
  </si>
  <si>
    <t>двенадцать</t>
  </si>
  <si>
    <t>тринадцать</t>
  </si>
  <si>
    <t>четырнадцать</t>
  </si>
  <si>
    <t>пятнадцать</t>
  </si>
  <si>
    <t>четыре</t>
  </si>
  <si>
    <t>одиннадцать</t>
  </si>
  <si>
    <t>шестнадцать</t>
  </si>
  <si>
    <t>семнадцать</t>
  </si>
  <si>
    <t>восемнадцать</t>
  </si>
  <si>
    <t>девятнадцать</t>
  </si>
  <si>
    <t>двадцать</t>
  </si>
  <si>
    <t>тридцать</t>
  </si>
  <si>
    <t>сорок</t>
  </si>
  <si>
    <t>пятьдесят</t>
  </si>
  <si>
    <t>восемьдесят</t>
  </si>
  <si>
    <t>шестьдесят</t>
  </si>
  <si>
    <t>семьдесят</t>
  </si>
  <si>
    <t>девяносто</t>
  </si>
  <si>
    <t>сто</t>
  </si>
  <si>
    <t>двести</t>
  </si>
  <si>
    <t>триста</t>
  </si>
  <si>
    <t>четыреста</t>
  </si>
  <si>
    <t>пятьсот</t>
  </si>
  <si>
    <t>шестьсот</t>
  </si>
  <si>
    <t>девятьсот</t>
  </si>
  <si>
    <t>семьсот</t>
  </si>
  <si>
    <t>восемьсот</t>
  </si>
  <si>
    <t>На конференции присутствовало 1,19 человека.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</si>
</sst>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O32" sqref="O32"/>
    </sheetView>
  </sheetViews>
  <sheetFormatPr defaultRowHeight="15" x14ac:dyDescent="0.25"/>
  <cols>
    <col min="9" max="9" width="15.140625" customWidth="1"/>
    <col min="10" max="10" width="3.7109375" customWidth="1"/>
    <col min="11" max="11" width="15.7109375" customWidth="1"/>
    <col min="13" max="13" width="15.7109375" customWidth="1"/>
    <col min="15" max="15" width="15.7109375" customWidth="1"/>
  </cols>
  <sheetData>
    <row r="1" spans="1:20" x14ac:dyDescent="0.25">
      <c r="A1" s="1" t="s">
        <v>36</v>
      </c>
      <c r="K1" s="3">
        <f t="array" ref="K1">MIN(IF(ISNUMBER(--MID(A1,ROW(1:399),1)),ROW(1:399)))</f>
        <v>31</v>
      </c>
    </row>
    <row r="2" spans="1:20" x14ac:dyDescent="0.25">
      <c r="A2" t="str">
        <f>SUBSTITUTE(O31,"\","")</f>
        <v>На конференции присутствовало один целых, девятнадцать сотых человека.</v>
      </c>
      <c r="K2" s="3">
        <f t="array" ref="K2">MAX(IF(ISNUMBER(--MID(A1,ROW(1:399),1)),ROW(1:399)))</f>
        <v>34</v>
      </c>
      <c r="T2" s="4" t="str">
        <f>R3&amp;S3&amp;T3</f>
        <v>сотых</v>
      </c>
    </row>
    <row r="3" spans="1:20" x14ac:dyDescent="0.25">
      <c r="K3" s="2">
        <f>--MID(A1,K1,K2-K1+1)</f>
        <v>1.19</v>
      </c>
      <c r="L3" s="3">
        <f>INT(K3)</f>
        <v>1</v>
      </c>
      <c r="M3" s="3">
        <f>ROUND(K3-L3,3)*1000</f>
        <v>190</v>
      </c>
      <c r="N3" s="3">
        <f>INT(IF(T2="десятых",M3/100,IF(T2="сотых",M3/10,M3)))</f>
        <v>19</v>
      </c>
      <c r="R3" s="3" t="str">
        <f>IF(RIGHTB(M3,2)="00","десятых","")</f>
        <v/>
      </c>
      <c r="S3" s="3" t="str">
        <f>IF(AND(R3="",RIGHTB(M3)="0"),"сотых","")</f>
        <v>сотых</v>
      </c>
      <c r="T3" s="3" t="str">
        <f>IF(R3&amp;S3="","тысячных","")</f>
        <v/>
      </c>
    </row>
    <row r="5" spans="1:20" x14ac:dyDescent="0.25">
      <c r="J5">
        <v>1</v>
      </c>
      <c r="K5" t="s">
        <v>0</v>
      </c>
      <c r="L5" s="4" t="str">
        <f>IF(OR(--RIGHTB(L$3,2)&gt;19,--RIGHTB(L$3,2)&lt;10),IF(--RIGHTB(L$3)=J5,K5,""),"")</f>
        <v>один</v>
      </c>
      <c r="M5" t="s">
        <v>19</v>
      </c>
      <c r="N5" s="2" t="str">
        <f>IF(MOD(L$3,100)&gt;19,IF(INT(MOD(L$3,100)/10)=J6,M5,""),"")</f>
        <v/>
      </c>
      <c r="O5" t="s">
        <v>27</v>
      </c>
      <c r="P5" s="2" t="str">
        <f>IF(INT(MOD(L$3,1000)/100)=J5,O5,"")</f>
        <v/>
      </c>
      <c r="Q5" s="2" t="str">
        <f>IF(INT(K$3/1000)=J5,"одна тысяча","")</f>
        <v/>
      </c>
      <c r="R5" s="7" t="str">
        <f t="shared" ref="R5:R12" si="0">IF(INT(MOD(N$3,1000)/100)=J5,O5,"")</f>
        <v/>
      </c>
      <c r="S5" s="4" t="str">
        <f>IF(OR(--RIGHTB(N$3,2)&gt;19,--RIGHTB(N$3,2)&lt;10),IF(--RIGHTB(N$3)=J5,K5,""),"")</f>
        <v/>
      </c>
      <c r="T5" s="7" t="str">
        <f t="shared" ref="T5:T12" si="1">IF(MOD(N$3,100)&gt;19,IF(INT(MOD(N$3,100)/10)=J6,M5,""),"")</f>
        <v/>
      </c>
    </row>
    <row r="6" spans="1:20" x14ac:dyDescent="0.25">
      <c r="J6">
        <v>2</v>
      </c>
      <c r="K6" t="s">
        <v>1</v>
      </c>
      <c r="L6" s="4" t="str">
        <f t="shared" ref="L6:L13" si="2">IF(OR(--RIGHTB(L$3,2)&gt;19,--RIGHTB(L$3,2)&lt;10),IF(--RIGHTB(L$3)=J6,K6,""),"")</f>
        <v/>
      </c>
      <c r="M6" t="s">
        <v>20</v>
      </c>
      <c r="N6" s="2" t="str">
        <f t="shared" ref="N6:N12" si="3">IF(MOD(L$3,100)&gt;19,IF(INT(MOD(L$3,100)/10)=J7,M6,""),"")</f>
        <v/>
      </c>
      <c r="O6" t="s">
        <v>28</v>
      </c>
      <c r="P6" s="2" t="str">
        <f t="shared" ref="P6:P13" si="4">IF(INT(MOD(L$3,1000)/100)=J6,O6,"")</f>
        <v/>
      </c>
      <c r="Q6" s="2" t="str">
        <f>IF(INT(K$3/1000)=J6,"две тысячи","")</f>
        <v/>
      </c>
      <c r="R6" s="7" t="str">
        <f t="shared" si="0"/>
        <v/>
      </c>
      <c r="S6" s="4" t="str">
        <f t="shared" ref="S6:S13" si="5">IF(OR(--RIGHTB(N$3,2)&gt;19,--RIGHTB(N$3,2)&lt;10),IF(--RIGHTB(N$3)=J6,K6,""),"")</f>
        <v/>
      </c>
      <c r="T6" s="7" t="str">
        <f t="shared" si="1"/>
        <v/>
      </c>
    </row>
    <row r="7" spans="1:20" x14ac:dyDescent="0.25">
      <c r="J7">
        <v>3</v>
      </c>
      <c r="K7" t="s">
        <v>2</v>
      </c>
      <c r="L7" s="4" t="str">
        <f t="shared" si="2"/>
        <v/>
      </c>
      <c r="M7" t="s">
        <v>21</v>
      </c>
      <c r="N7" s="2" t="str">
        <f t="shared" si="3"/>
        <v/>
      </c>
      <c r="O7" t="s">
        <v>29</v>
      </c>
      <c r="P7" s="2" t="str">
        <f t="shared" si="4"/>
        <v/>
      </c>
      <c r="Q7" s="2" t="str">
        <f>IF(INT(K$3/1000)=J7,"три тысячи","")</f>
        <v/>
      </c>
      <c r="R7" s="7" t="str">
        <f t="shared" si="0"/>
        <v/>
      </c>
      <c r="S7" s="4" t="str">
        <f t="shared" si="5"/>
        <v/>
      </c>
      <c r="T7" s="7" t="str">
        <f t="shared" si="1"/>
        <v/>
      </c>
    </row>
    <row r="8" spans="1:20" x14ac:dyDescent="0.25">
      <c r="J8">
        <v>4</v>
      </c>
      <c r="K8" t="s">
        <v>13</v>
      </c>
      <c r="L8" s="4" t="str">
        <f t="shared" si="2"/>
        <v/>
      </c>
      <c r="M8" t="s">
        <v>22</v>
      </c>
      <c r="N8" s="2" t="str">
        <f t="shared" si="3"/>
        <v/>
      </c>
      <c r="O8" t="s">
        <v>30</v>
      </c>
      <c r="P8" s="2" t="str">
        <f t="shared" si="4"/>
        <v/>
      </c>
      <c r="Q8" s="2" t="str">
        <f>IF(INT(K$3/1000)=J8,"четыре тысячи","")</f>
        <v/>
      </c>
      <c r="R8" s="7" t="str">
        <f t="shared" si="0"/>
        <v/>
      </c>
      <c r="S8" s="4" t="str">
        <f t="shared" si="5"/>
        <v/>
      </c>
      <c r="T8" s="7" t="str">
        <f t="shared" si="1"/>
        <v/>
      </c>
    </row>
    <row r="9" spans="1:20" x14ac:dyDescent="0.25">
      <c r="J9">
        <v>5</v>
      </c>
      <c r="K9" t="s">
        <v>3</v>
      </c>
      <c r="L9" s="4" t="str">
        <f t="shared" si="2"/>
        <v/>
      </c>
      <c r="M9" t="s">
        <v>24</v>
      </c>
      <c r="N9" s="2" t="str">
        <f t="shared" si="3"/>
        <v/>
      </c>
      <c r="O9" t="s">
        <v>31</v>
      </c>
      <c r="P9" s="2" t="str">
        <f t="shared" si="4"/>
        <v/>
      </c>
      <c r="Q9" s="2" t="str">
        <f>IF(INT(K$3/1000)=J9,"пять тысяч","")</f>
        <v/>
      </c>
      <c r="R9" s="7" t="str">
        <f t="shared" si="0"/>
        <v/>
      </c>
      <c r="S9" s="4" t="str">
        <f t="shared" si="5"/>
        <v/>
      </c>
      <c r="T9" s="7" t="str">
        <f t="shared" si="1"/>
        <v/>
      </c>
    </row>
    <row r="10" spans="1:20" x14ac:dyDescent="0.25">
      <c r="J10">
        <v>6</v>
      </c>
      <c r="K10" t="s">
        <v>4</v>
      </c>
      <c r="L10" s="4" t="str">
        <f t="shared" si="2"/>
        <v/>
      </c>
      <c r="M10" t="s">
        <v>25</v>
      </c>
      <c r="N10" s="2" t="str">
        <f t="shared" si="3"/>
        <v/>
      </c>
      <c r="O10" t="s">
        <v>32</v>
      </c>
      <c r="P10" s="2" t="str">
        <f t="shared" si="4"/>
        <v/>
      </c>
      <c r="Q10" s="2" t="str">
        <f>IF(INT(K$3/1000)=J10,"шесть тысяч","")</f>
        <v/>
      </c>
      <c r="R10" s="7" t="str">
        <f t="shared" si="0"/>
        <v/>
      </c>
      <c r="S10" s="4" t="str">
        <f t="shared" si="5"/>
        <v/>
      </c>
      <c r="T10" s="7" t="str">
        <f t="shared" si="1"/>
        <v/>
      </c>
    </row>
    <row r="11" spans="1:20" x14ac:dyDescent="0.25">
      <c r="J11">
        <v>7</v>
      </c>
      <c r="K11" t="s">
        <v>5</v>
      </c>
      <c r="L11" s="4" t="str">
        <f t="shared" si="2"/>
        <v/>
      </c>
      <c r="M11" t="s">
        <v>23</v>
      </c>
      <c r="N11" s="2" t="str">
        <f t="shared" si="3"/>
        <v/>
      </c>
      <c r="O11" t="s">
        <v>34</v>
      </c>
      <c r="P11" s="2" t="str">
        <f t="shared" si="4"/>
        <v/>
      </c>
      <c r="Q11" s="2" t="str">
        <f>IF(INT(K$3/1000)=J11,"семь тысяч","")</f>
        <v/>
      </c>
      <c r="R11" s="7" t="str">
        <f t="shared" si="0"/>
        <v/>
      </c>
      <c r="S11" s="4" t="str">
        <f t="shared" si="5"/>
        <v/>
      </c>
      <c r="T11" s="7" t="str">
        <f t="shared" si="1"/>
        <v/>
      </c>
    </row>
    <row r="12" spans="1:20" x14ac:dyDescent="0.25">
      <c r="J12">
        <v>8</v>
      </c>
      <c r="K12" t="s">
        <v>6</v>
      </c>
      <c r="L12" s="4" t="str">
        <f t="shared" si="2"/>
        <v/>
      </c>
      <c r="M12" t="s">
        <v>26</v>
      </c>
      <c r="N12" s="2" t="str">
        <f t="shared" si="3"/>
        <v/>
      </c>
      <c r="O12" t="s">
        <v>35</v>
      </c>
      <c r="P12" s="2" t="str">
        <f t="shared" si="4"/>
        <v/>
      </c>
      <c r="Q12" s="2" t="str">
        <f>IF(INT(K$3/1000)=J12,"восемь тысяч","")</f>
        <v/>
      </c>
      <c r="R12" s="7" t="str">
        <f t="shared" si="0"/>
        <v/>
      </c>
      <c r="S12" s="4" t="str">
        <f t="shared" si="5"/>
        <v/>
      </c>
      <c r="T12" s="7" t="str">
        <f t="shared" si="1"/>
        <v/>
      </c>
    </row>
    <row r="13" spans="1:20" x14ac:dyDescent="0.25">
      <c r="J13">
        <v>9</v>
      </c>
      <c r="K13" t="s">
        <v>7</v>
      </c>
      <c r="L13" s="4" t="str">
        <f t="shared" si="2"/>
        <v/>
      </c>
      <c r="N13" s="3" t="str">
        <f>N5&amp;N6&amp;N7&amp;N8&amp;N9&amp;N10&amp;N11&amp;N12&amp;" "</f>
        <v xml:space="preserve"> </v>
      </c>
      <c r="O13" t="s">
        <v>33</v>
      </c>
      <c r="P13" s="2" t="str">
        <f t="shared" si="4"/>
        <v/>
      </c>
      <c r="Q13" s="2" t="str">
        <f>IF(INT(K$3/1000)=J13,"девять тысяч","")</f>
        <v/>
      </c>
      <c r="R13" s="3" t="str">
        <f>R5&amp;R6&amp;R7&amp;R8&amp;R9&amp;R10&amp;R11&amp;R12&amp;" "</f>
        <v xml:space="preserve"> </v>
      </c>
      <c r="S13" s="4" t="str">
        <f t="shared" si="5"/>
        <v/>
      </c>
      <c r="T13" s="3" t="str">
        <f>T5&amp;T6&amp;T7&amp;T8&amp;T9&amp;T10&amp;T11&amp;T12&amp;" "</f>
        <v xml:space="preserve"> </v>
      </c>
    </row>
    <row r="14" spans="1:20" x14ac:dyDescent="0.25">
      <c r="J14">
        <v>10</v>
      </c>
      <c r="K14" t="s">
        <v>8</v>
      </c>
      <c r="L14" s="2" t="str">
        <f t="shared" ref="L14:L23" si="6">IF(MOD(L$3,100)&lt;20,IF(MOD(L$3,100)=J14,K14,""),"")</f>
        <v/>
      </c>
      <c r="P14" s="3" t="str">
        <f>P5&amp;P6&amp;P7&amp;P8&amp;P9&amp;P10&amp;P11&amp;P12&amp;P13&amp;" "</f>
        <v xml:space="preserve"> </v>
      </c>
      <c r="Q14" s="3" t="str">
        <f>Q5&amp;Q6&amp;Q7&amp;Q8&amp;Q9&amp;Q10&amp;Q11&amp;Q12&amp;Q13&amp;" "</f>
        <v xml:space="preserve"> </v>
      </c>
      <c r="S14" s="7" t="str">
        <f t="shared" ref="S14:S23" si="7">IF(MOD(N$3,100)&lt;20,IF(MOD(N$3,100)=J14,K14,""),"")</f>
        <v/>
      </c>
    </row>
    <row r="15" spans="1:20" x14ac:dyDescent="0.25">
      <c r="J15">
        <v>11</v>
      </c>
      <c r="K15" t="s">
        <v>14</v>
      </c>
      <c r="L15" s="2" t="str">
        <f t="shared" si="6"/>
        <v/>
      </c>
      <c r="N15" s="3" t="str">
        <f>IF(TRIM(L24&amp;N13&amp;P14&amp;Q14)="","ноль ","")</f>
        <v/>
      </c>
      <c r="S15" s="7" t="str">
        <f t="shared" si="7"/>
        <v/>
      </c>
    </row>
    <row r="16" spans="1:20" x14ac:dyDescent="0.25">
      <c r="J16">
        <v>12</v>
      </c>
      <c r="K16" t="s">
        <v>9</v>
      </c>
      <c r="L16" s="2" t="str">
        <f t="shared" si="6"/>
        <v/>
      </c>
      <c r="S16" s="7" t="str">
        <f t="shared" si="7"/>
        <v/>
      </c>
    </row>
    <row r="17" spans="10:19" x14ac:dyDescent="0.25">
      <c r="J17">
        <v>13</v>
      </c>
      <c r="K17" t="s">
        <v>10</v>
      </c>
      <c r="L17" s="2" t="str">
        <f t="shared" si="6"/>
        <v/>
      </c>
      <c r="S17" s="7" t="str">
        <f t="shared" si="7"/>
        <v/>
      </c>
    </row>
    <row r="18" spans="10:19" x14ac:dyDescent="0.25">
      <c r="J18">
        <v>14</v>
      </c>
      <c r="K18" t="s">
        <v>11</v>
      </c>
      <c r="L18" s="2" t="str">
        <f t="shared" si="6"/>
        <v/>
      </c>
      <c r="S18" s="7" t="str">
        <f t="shared" si="7"/>
        <v/>
      </c>
    </row>
    <row r="19" spans="10:19" x14ac:dyDescent="0.25">
      <c r="J19">
        <v>15</v>
      </c>
      <c r="K19" t="s">
        <v>12</v>
      </c>
      <c r="L19" s="2" t="str">
        <f t="shared" si="6"/>
        <v/>
      </c>
      <c r="O19" s="4" t="str">
        <f>TRIM(N15&amp;Q14&amp;P14&amp;N13&amp;L24&amp;" "&amp;S26)</f>
        <v>один целых, девятнадцать сотых</v>
      </c>
      <c r="S19" s="7" t="str">
        <f t="shared" si="7"/>
        <v/>
      </c>
    </row>
    <row r="20" spans="10:19" x14ac:dyDescent="0.25">
      <c r="J20">
        <v>16</v>
      </c>
      <c r="K20" t="s">
        <v>15</v>
      </c>
      <c r="L20" s="2" t="str">
        <f t="shared" si="6"/>
        <v/>
      </c>
      <c r="O20" s="5" t="str">
        <f>SUBSTITUTE(A$1,0,"\")</f>
        <v>На конференции присутствовало 1,19 человека.</v>
      </c>
      <c r="S20" s="7" t="str">
        <f t="shared" si="7"/>
        <v/>
      </c>
    </row>
    <row r="21" spans="10:19" x14ac:dyDescent="0.25">
      <c r="J21">
        <v>17</v>
      </c>
      <c r="K21" t="s">
        <v>16</v>
      </c>
      <c r="L21" s="2" t="str">
        <f t="shared" si="6"/>
        <v/>
      </c>
      <c r="O21" s="2" t="str">
        <f t="shared" ref="O21:O29" si="8">SUBSTITUTE(O20,ROW(A1),"\")</f>
        <v>На конференции присутствовало \,\9 человека.</v>
      </c>
      <c r="S21" s="7" t="str">
        <f t="shared" si="7"/>
        <v/>
      </c>
    </row>
    <row r="22" spans="10:19" x14ac:dyDescent="0.25">
      <c r="J22">
        <v>18</v>
      </c>
      <c r="K22" t="s">
        <v>17</v>
      </c>
      <c r="L22" s="2" t="str">
        <f t="shared" si="6"/>
        <v/>
      </c>
      <c r="O22" s="2" t="str">
        <f t="shared" si="8"/>
        <v>На конференции присутствовало \,\9 человека.</v>
      </c>
      <c r="S22" s="7" t="str">
        <f t="shared" si="7"/>
        <v/>
      </c>
    </row>
    <row r="23" spans="10:19" x14ac:dyDescent="0.25">
      <c r="J23">
        <v>19</v>
      </c>
      <c r="K23" t="s">
        <v>18</v>
      </c>
      <c r="L23" s="2" t="str">
        <f t="shared" si="6"/>
        <v/>
      </c>
      <c r="O23" s="2" t="str">
        <f t="shared" si="8"/>
        <v>На конференции присутствовало \,\9 человека.</v>
      </c>
      <c r="S23" s="7" t="str">
        <f t="shared" si="7"/>
        <v>девятнадцать</v>
      </c>
    </row>
    <row r="24" spans="10:19" x14ac:dyDescent="0.25">
      <c r="L24" s="3" t="str">
        <f>L5&amp;L6&amp;L7&amp;L8&amp;L9&amp;L10&amp;L11&amp;L12&amp;L13&amp;L14&amp;L15&amp;L16&amp;L17&amp;L18&amp;L19&amp;L20&amp;L21&amp;L22&amp;L23&amp;" "</f>
        <v xml:space="preserve">один </v>
      </c>
      <c r="O24" s="2" t="str">
        <f t="shared" si="8"/>
        <v>На конференции присутствовало \,\9 человека.</v>
      </c>
      <c r="S24" s="3" t="str">
        <f>S5&amp;S6&amp;S7&amp;S8&amp;S9&amp;S10&amp;S11&amp;S12&amp;S13&amp;S14&amp;S15&amp;S16&amp;S17&amp;S18&amp;S19&amp;S20&amp;S21&amp;S22&amp;S23&amp;" "</f>
        <v xml:space="preserve">девятнадцать </v>
      </c>
    </row>
    <row r="25" spans="10:19" x14ac:dyDescent="0.25">
      <c r="O25" s="2" t="str">
        <f t="shared" si="8"/>
        <v>На конференции присутствовало \,\9 человека.</v>
      </c>
      <c r="S25" s="6" t="str">
        <f>TRIM(" целых, "&amp;R13&amp;T13&amp;S24&amp;T2)</f>
        <v>целых, девятнадцать сотых</v>
      </c>
    </row>
    <row r="26" spans="10:19" x14ac:dyDescent="0.25">
      <c r="O26" s="2" t="str">
        <f t="shared" si="8"/>
        <v>На конференции присутствовало \,\9 человека.</v>
      </c>
      <c r="S26" s="6" t="str">
        <f>IF(S25="целых, сотых","",S25)</f>
        <v>целых, девятнадцать сотых</v>
      </c>
    </row>
    <row r="27" spans="10:19" x14ac:dyDescent="0.25">
      <c r="O27" s="2" t="str">
        <f t="shared" si="8"/>
        <v>На конференции присутствовало \,\9 человека.</v>
      </c>
    </row>
    <row r="28" spans="10:19" x14ac:dyDescent="0.25">
      <c r="O28" s="2" t="str">
        <f t="shared" si="8"/>
        <v>На конференции присутствовало \,\9 человека.</v>
      </c>
    </row>
    <row r="29" spans="10:19" x14ac:dyDescent="0.25">
      <c r="O29" s="2" t="str">
        <f t="shared" si="8"/>
        <v>На конференции присутствовало \,\\ человека.</v>
      </c>
    </row>
    <row r="31" spans="10:19" x14ac:dyDescent="0.25">
      <c r="O31" s="6" t="str">
        <f>SUBSTITUTE(SUBSTITUTE(O29,"\",O19&amp;"\",1),"\,","")</f>
        <v>На конференции присутствовало один целых, девятнадцать сотых\\ человека.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2013-11-26T15:26:08Z</dcterms:created>
  <dcterms:modified xsi:type="dcterms:W3CDTF">2013-11-27T18:29:45Z</dcterms:modified>
</cp:coreProperties>
</file>