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lan\Desktop\"/>
    </mc:Choice>
  </mc:AlternateContent>
  <bookViews>
    <workbookView xWindow="0" yWindow="0" windowWidth="17280" windowHeight="93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G25" i="1"/>
  <c r="G24" i="1"/>
  <c r="G23" i="1"/>
  <c r="J20" i="1" l="1"/>
  <c r="J19" i="1"/>
  <c r="K19" i="1" s="1"/>
  <c r="G2" i="1"/>
  <c r="K5" i="1"/>
  <c r="K4" i="1"/>
  <c r="K3" i="1"/>
  <c r="K2" i="1"/>
  <c r="J2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<sst xmlns="http://schemas.openxmlformats.org/spreadsheetml/2006/main" count="42" uniqueCount="18">
  <si>
    <t>Номер складу</t>
  </si>
  <si>
    <t>Назва товару</t>
  </si>
  <si>
    <t>Кількість, кг</t>
  </si>
  <si>
    <t>яблука</t>
  </si>
  <si>
    <t>груші</t>
  </si>
  <si>
    <t>виноград</t>
  </si>
  <si>
    <t>сливи</t>
  </si>
  <si>
    <t>помідори</t>
  </si>
  <si>
    <t>огірки</t>
  </si>
  <si>
    <t>капуста</t>
  </si>
  <si>
    <t>Товар</t>
  </si>
  <si>
    <t>Середня вартість</t>
  </si>
  <si>
    <t>Ціна 1 кг</t>
  </si>
  <si>
    <t>Товари</t>
  </si>
  <si>
    <t>Середня вартість окремо</t>
  </si>
  <si>
    <t>Кількість на р.скл</t>
  </si>
  <si>
    <t>Номер складу,залишок груш &lt;100</t>
  </si>
  <si>
    <t>Номер складу, де &lt;100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</si>
</sst>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23" sqref="I23"/>
    </sheetView>
  </sheetViews>
  <sheetFormatPr defaultRowHeight="15" x14ac:dyDescent="0.25"/>
  <cols>
    <col min="1" max="1" width="13.5703125" customWidth="1"/>
    <col min="2" max="2" width="12.140625" customWidth="1"/>
    <col min="3" max="4" width="11.7109375" customWidth="1"/>
    <col min="6" max="6" width="28.42578125" customWidth="1"/>
    <col min="7" max="7" width="17.42578125" customWidth="1"/>
    <col min="8" max="8" width="14.5703125" customWidth="1"/>
    <col min="9" max="9" width="18" customWidth="1"/>
    <col min="10" max="10" width="23.42578125" customWidth="1"/>
    <col min="11" max="11" width="15.85546875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2" t="s">
        <v>12</v>
      </c>
      <c r="F1" s="1" t="s">
        <v>10</v>
      </c>
      <c r="G1" s="1" t="s">
        <v>11</v>
      </c>
      <c r="J1" s="1" t="s">
        <v>1</v>
      </c>
      <c r="K1" s="1" t="s">
        <v>1</v>
      </c>
    </row>
    <row r="2" spans="1:11" x14ac:dyDescent="0.25">
      <c r="A2" s="1">
        <v>1</v>
      </c>
      <c r="B2" s="1" t="s">
        <v>3</v>
      </c>
      <c r="C2" s="4">
        <v>120</v>
      </c>
      <c r="D2" s="3">
        <v>3.5</v>
      </c>
      <c r="F2" t="s">
        <v>3</v>
      </c>
      <c r="G2">
        <f>AVERAGEIFS(D1:D22,B1:B22,F2)</f>
        <v>3.5</v>
      </c>
      <c r="J2" t="str">
        <f>"=яблука"</f>
        <v>=яблука</v>
      </c>
      <c r="K2" t="str">
        <f>"=яблука"</f>
        <v>=яблука</v>
      </c>
    </row>
    <row r="3" spans="1:11" x14ac:dyDescent="0.25">
      <c r="A3" s="1">
        <v>1</v>
      </c>
      <c r="B3" s="1" t="s">
        <v>4</v>
      </c>
      <c r="C3" s="4">
        <v>100</v>
      </c>
      <c r="D3" s="3">
        <v>5.0999999999999996</v>
      </c>
      <c r="J3" t="str">
        <f>"=груші"</f>
        <v>=груші</v>
      </c>
      <c r="K3" t="str">
        <f>"=груші"</f>
        <v>=груші</v>
      </c>
    </row>
    <row r="4" spans="1:11" x14ac:dyDescent="0.25">
      <c r="A4" s="1">
        <v>1</v>
      </c>
      <c r="B4" s="1" t="s">
        <v>5</v>
      </c>
      <c r="C4" s="4">
        <v>45</v>
      </c>
      <c r="D4" s="3">
        <v>14.5</v>
      </c>
      <c r="J4" t="str">
        <f>"=виноград"</f>
        <v>=виноград</v>
      </c>
      <c r="K4" t="str">
        <f>"=виноград"</f>
        <v>=виноград</v>
      </c>
    </row>
    <row r="5" spans="1:11" x14ac:dyDescent="0.25">
      <c r="A5" s="1">
        <v>1</v>
      </c>
      <c r="B5" s="1" t="s">
        <v>6</v>
      </c>
      <c r="C5" s="4">
        <v>12</v>
      </c>
      <c r="D5" s="3">
        <v>18</v>
      </c>
      <c r="J5" t="str">
        <f>"=сливи"</f>
        <v>=сливи</v>
      </c>
      <c r="K5" t="str">
        <f>"=сливи"</f>
        <v>=сливи</v>
      </c>
    </row>
    <row r="6" spans="1:11" x14ac:dyDescent="0.25">
      <c r="A6" s="1">
        <v>1</v>
      </c>
      <c r="B6" s="1" t="s">
        <v>7</v>
      </c>
      <c r="C6" s="4">
        <v>58</v>
      </c>
      <c r="D6" s="3">
        <v>6</v>
      </c>
      <c r="J6" t="str">
        <f>"=помідори"</f>
        <v>=помідори</v>
      </c>
    </row>
    <row r="7" spans="1:11" x14ac:dyDescent="0.25">
      <c r="A7" s="1">
        <v>1</v>
      </c>
      <c r="B7" s="1" t="s">
        <v>8</v>
      </c>
      <c r="C7" s="4">
        <v>59</v>
      </c>
      <c r="D7" s="3">
        <v>10.3</v>
      </c>
      <c r="J7" t="str">
        <f>"=огірки"</f>
        <v>=огірки</v>
      </c>
    </row>
    <row r="8" spans="1:11" x14ac:dyDescent="0.25">
      <c r="A8" s="1">
        <v>1</v>
      </c>
      <c r="B8" s="1" t="s">
        <v>9</v>
      </c>
      <c r="C8" s="4">
        <v>210</v>
      </c>
      <c r="D8" s="3">
        <v>2.02</v>
      </c>
      <c r="J8" t="str">
        <f>"=капуста"</f>
        <v>=капуста</v>
      </c>
    </row>
    <row r="9" spans="1:11" x14ac:dyDescent="0.25">
      <c r="A9" s="1">
        <v>2</v>
      </c>
      <c r="B9" s="1" t="s">
        <v>3</v>
      </c>
      <c r="C9" s="4">
        <v>45</v>
      </c>
      <c r="D9" s="3">
        <v>3.5</v>
      </c>
    </row>
    <row r="10" spans="1:11" x14ac:dyDescent="0.25">
      <c r="A10" s="1">
        <v>2</v>
      </c>
      <c r="B10" s="1" t="s">
        <v>4</v>
      </c>
      <c r="C10" s="4">
        <v>23</v>
      </c>
      <c r="D10" s="3">
        <v>5.0999999999999996</v>
      </c>
    </row>
    <row r="11" spans="1:11" x14ac:dyDescent="0.25">
      <c r="A11" s="1">
        <v>2</v>
      </c>
      <c r="B11" s="1" t="s">
        <v>5</v>
      </c>
      <c r="C11" s="4">
        <v>66</v>
      </c>
      <c r="D11" s="3">
        <v>14.5</v>
      </c>
    </row>
    <row r="12" spans="1:11" x14ac:dyDescent="0.25">
      <c r="A12" s="1">
        <v>2</v>
      </c>
      <c r="B12" s="1" t="s">
        <v>6</v>
      </c>
      <c r="C12" s="4">
        <v>33</v>
      </c>
      <c r="D12" s="3">
        <v>18</v>
      </c>
    </row>
    <row r="13" spans="1:11" x14ac:dyDescent="0.25">
      <c r="A13" s="1">
        <v>2</v>
      </c>
      <c r="B13" s="1" t="s">
        <v>7</v>
      </c>
      <c r="C13" s="4">
        <v>45</v>
      </c>
      <c r="D13" s="3">
        <v>6</v>
      </c>
    </row>
    <row r="14" spans="1:11" x14ac:dyDescent="0.25">
      <c r="A14" s="1">
        <v>2</v>
      </c>
      <c r="B14" s="1" t="s">
        <v>8</v>
      </c>
      <c r="C14" s="4">
        <v>12</v>
      </c>
      <c r="D14" s="3">
        <v>10.3</v>
      </c>
    </row>
    <row r="15" spans="1:11" x14ac:dyDescent="0.25">
      <c r="A15" s="1">
        <v>2</v>
      </c>
      <c r="B15" s="1" t="s">
        <v>9</v>
      </c>
      <c r="C15" s="4">
        <v>34</v>
      </c>
      <c r="D15" s="3">
        <v>2.02</v>
      </c>
    </row>
    <row r="16" spans="1:11" x14ac:dyDescent="0.25">
      <c r="A16" s="1">
        <v>3</v>
      </c>
      <c r="B16" s="1" t="s">
        <v>3</v>
      </c>
      <c r="C16" s="4">
        <v>23</v>
      </c>
      <c r="D16" s="3">
        <v>3.5</v>
      </c>
    </row>
    <row r="17" spans="1:11" x14ac:dyDescent="0.25">
      <c r="A17" s="1">
        <v>3</v>
      </c>
      <c r="B17" s="1" t="s">
        <v>4</v>
      </c>
      <c r="C17" s="4">
        <v>77</v>
      </c>
      <c r="D17" s="3">
        <v>5.0999999999999996</v>
      </c>
    </row>
    <row r="18" spans="1:11" x14ac:dyDescent="0.25">
      <c r="A18" s="1">
        <v>3</v>
      </c>
      <c r="B18" s="1" t="s">
        <v>5</v>
      </c>
      <c r="C18" s="4">
        <v>55</v>
      </c>
      <c r="D18" s="3">
        <v>14.5</v>
      </c>
      <c r="H18" t="s">
        <v>0</v>
      </c>
      <c r="I18" t="s">
        <v>13</v>
      </c>
      <c r="J18" t="s">
        <v>14</v>
      </c>
      <c r="K18" t="s">
        <v>11</v>
      </c>
    </row>
    <row r="19" spans="1:11" x14ac:dyDescent="0.25">
      <c r="A19" s="1">
        <v>3</v>
      </c>
      <c r="B19" s="1" t="s">
        <v>6</v>
      </c>
      <c r="C19" s="4">
        <v>99</v>
      </c>
      <c r="D19" s="3">
        <v>18</v>
      </c>
      <c r="H19">
        <v>1</v>
      </c>
      <c r="I19" t="s">
        <v>3</v>
      </c>
      <c r="J19">
        <f>AVERAGEIFS(D1:D22,B1:B22,I19,A1:A22,H19)</f>
        <v>3.5</v>
      </c>
      <c r="K19" s="5">
        <f>AVERAGE(J19,J20)</f>
        <v>4.3</v>
      </c>
    </row>
    <row r="20" spans="1:11" x14ac:dyDescent="0.25">
      <c r="A20" s="1">
        <v>3</v>
      </c>
      <c r="B20" s="1" t="s">
        <v>7</v>
      </c>
      <c r="C20" s="4">
        <v>33</v>
      </c>
      <c r="D20" s="3">
        <v>6</v>
      </c>
      <c r="H20">
        <v>1</v>
      </c>
      <c r="I20" t="s">
        <v>4</v>
      </c>
      <c r="J20">
        <f>AVERAGEIFS(D1:D22,B1:B22,I20,A1:A22,H20)</f>
        <v>5.0999999999999996</v>
      </c>
    </row>
    <row r="21" spans="1:11" x14ac:dyDescent="0.25">
      <c r="A21" s="1">
        <v>3</v>
      </c>
      <c r="B21" s="1" t="s">
        <v>8</v>
      </c>
      <c r="C21" s="4">
        <v>44</v>
      </c>
      <c r="D21" s="3">
        <v>10.3</v>
      </c>
    </row>
    <row r="22" spans="1:11" x14ac:dyDescent="0.25">
      <c r="A22" s="1">
        <v>3</v>
      </c>
      <c r="B22" s="1" t="s">
        <v>9</v>
      </c>
      <c r="C22" s="4">
        <v>55</v>
      </c>
      <c r="D22" s="3">
        <v>2.02</v>
      </c>
      <c r="G22" t="s">
        <v>15</v>
      </c>
      <c r="H22" t="s">
        <v>0</v>
      </c>
      <c r="I22" t="s">
        <v>16</v>
      </c>
    </row>
    <row r="23" spans="1:11" x14ac:dyDescent="0.25">
      <c r="F23" t="s">
        <v>4</v>
      </c>
      <c r="G23">
        <f>AVERAGEIFS(C2:C22,B2:B22,F23,A2:A22,H23)</f>
        <v>100</v>
      </c>
      <c r="H23">
        <v>1</v>
      </c>
      <c r="I23" s="5" t="str">
        <f>IF(G23&lt;100,H23,"Не підходить")</f>
        <v>Не підходить</v>
      </c>
    </row>
    <row r="24" spans="1:11" x14ac:dyDescent="0.25">
      <c r="G24">
        <f>AVERAGEIFS(C2:C22,B2:B22,F23,A2:A22,H24)</f>
        <v>23</v>
      </c>
      <c r="H24">
        <v>2</v>
      </c>
      <c r="I24">
        <f>IF(G24&lt;100,H24,"Більше, ніж 100")</f>
        <v>2</v>
      </c>
    </row>
    <row r="25" spans="1:11" x14ac:dyDescent="0.25">
      <c r="G25">
        <f>AVERAGEIFS(C2:C22,B2:B22,F23,A2:A22,H25)</f>
        <v>77</v>
      </c>
      <c r="H25">
        <v>3</v>
      </c>
      <c r="I25">
        <f>IF(G25&lt;100,H25,"Більше, ніж 100")</f>
        <v>3</v>
      </c>
    </row>
    <row r="26" spans="1:11" x14ac:dyDescent="0.25">
      <c r="A26" t="s">
        <v>0</v>
      </c>
    </row>
    <row r="27" spans="1:11" x14ac:dyDescent="0.25">
      <c r="G27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Ruslan</cp:lastModifiedBy>
  <dcterms:created xsi:type="dcterms:W3CDTF">2013-11-16T17:26:48Z</dcterms:created>
  <dcterms:modified xsi:type="dcterms:W3CDTF">2013-11-17T16:00:00Z</dcterms:modified>
</cp:coreProperties>
</file>