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540" windowWidth="27795" windowHeight="12165"/>
  </bookViews>
  <sheets>
    <sheet name="Гідравлічний розрахунок" sheetId="2" r:id="rId1"/>
    <sheet name="Стояк_1" sheetId="3" state="hidden" r:id="rId2"/>
    <sheet name="ХЗ_ХЗ" sheetId="4" state="hidden" r:id="rId3"/>
    <sheet name="Густина" sheetId="5" state="hidden" r:id="rId4"/>
  </sheets>
  <calcPr calcId="152511"/>
</workbook>
</file>

<file path=xl/calcChain.xml><?xml version="1.0" encoding="utf-8"?>
<calcChain xmlns="http://schemas.openxmlformats.org/spreadsheetml/2006/main">
  <c r="E19" i="3" l="1"/>
  <c r="E4" i="3"/>
  <c r="E34" i="3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3" i="5"/>
  <c r="C4" i="5"/>
  <c r="C5" i="5"/>
  <c r="C6" i="5"/>
  <c r="C2" i="5"/>
  <c r="C1" i="5"/>
  <c r="B35" i="3"/>
  <c r="B36" i="3" s="1"/>
  <c r="A34" i="3"/>
  <c r="B33" i="3"/>
  <c r="H32" i="3"/>
  <c r="B37" i="3" l="1"/>
  <c r="B38" i="3" l="1"/>
  <c r="B39" i="3" l="1"/>
  <c r="B40" i="3" l="1"/>
  <c r="D39" i="3"/>
  <c r="B20" i="3"/>
  <c r="B21" i="3" s="1"/>
  <c r="A19" i="3"/>
  <c r="B18" i="3" s="1"/>
  <c r="H17" i="3"/>
  <c r="D20" i="3" l="1"/>
  <c r="E20" i="3" s="1"/>
  <c r="D35" i="3"/>
  <c r="D36" i="3"/>
  <c r="D37" i="3"/>
  <c r="D38" i="3"/>
  <c r="E39" i="3"/>
  <c r="B41" i="3"/>
  <c r="D41" i="3" s="1"/>
  <c r="E41" i="3" s="1"/>
  <c r="D40" i="3"/>
  <c r="D21" i="3"/>
  <c r="B22" i="3"/>
  <c r="D22" i="3" s="1"/>
  <c r="E22" i="3" s="1"/>
  <c r="H2" i="3"/>
  <c r="E40" i="3" l="1"/>
  <c r="E38" i="3"/>
  <c r="H20" i="3"/>
  <c r="F20" i="3"/>
  <c r="G20" i="3" s="1"/>
  <c r="H41" i="3"/>
  <c r="F41" i="3"/>
  <c r="G41" i="3" s="1"/>
  <c r="G42" i="3"/>
  <c r="E37" i="3"/>
  <c r="F22" i="3"/>
  <c r="G22" i="3" s="1"/>
  <c r="F39" i="3"/>
  <c r="G39" i="3" s="1"/>
  <c r="H39" i="3"/>
  <c r="E36" i="3"/>
  <c r="E21" i="3"/>
  <c r="E35" i="3"/>
  <c r="B23" i="3"/>
  <c r="D23" i="3" s="1"/>
  <c r="E23" i="3" s="1"/>
  <c r="F21" i="3" l="1"/>
  <c r="G21" i="3" s="1"/>
  <c r="H21" i="3"/>
  <c r="H37" i="3"/>
  <c r="F37" i="3"/>
  <c r="G37" i="3" s="1"/>
  <c r="F38" i="3"/>
  <c r="G38" i="3" s="1"/>
  <c r="H38" i="3"/>
  <c r="F23" i="3"/>
  <c r="G23" i="3" s="1"/>
  <c r="H23" i="3"/>
  <c r="F35" i="3"/>
  <c r="G35" i="3" s="1"/>
  <c r="G34" i="3" s="1"/>
  <c r="H35" i="3"/>
  <c r="H36" i="3"/>
  <c r="F36" i="3"/>
  <c r="G36" i="3" s="1"/>
  <c r="H22" i="3"/>
  <c r="H40" i="3"/>
  <c r="F40" i="3"/>
  <c r="G40" i="3" s="1"/>
  <c r="B24" i="3"/>
  <c r="D24" i="3" s="1"/>
  <c r="E24" i="3" s="1"/>
  <c r="F24" i="3" l="1"/>
  <c r="G24" i="3" s="1"/>
  <c r="H24" i="3"/>
  <c r="H34" i="3"/>
  <c r="E32" i="3" s="1"/>
  <c r="B25" i="3"/>
  <c r="D25" i="3" s="1"/>
  <c r="E25" i="3" s="1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L10" i="4" l="1"/>
  <c r="A10" i="4"/>
  <c r="F10" i="4"/>
  <c r="A12" i="4" s="1"/>
  <c r="F25" i="3"/>
  <c r="G25" i="3" s="1"/>
  <c r="H25" i="3"/>
  <c r="B26" i="3"/>
  <c r="D26" i="3" s="1"/>
  <c r="E26" i="3" s="1"/>
  <c r="C16" i="4"/>
  <c r="H16" i="4" s="1"/>
  <c r="G16" i="4" s="1"/>
  <c r="F16" i="4" s="1"/>
  <c r="E16" i="4" s="1"/>
  <c r="D16" i="4" s="1"/>
  <c r="S10" i="4"/>
  <c r="Z9" i="4"/>
  <c r="Z10" i="4" s="1"/>
  <c r="G27" i="3" l="1"/>
  <c r="G19" i="3" s="1"/>
  <c r="F26" i="3"/>
  <c r="G26" i="3" s="1"/>
  <c r="H26" i="3"/>
  <c r="H19" i="3" s="1"/>
  <c r="E17" i="3" s="1"/>
  <c r="C12" i="4"/>
  <c r="A4" i="3"/>
  <c r="B3" i="3" s="1"/>
  <c r="B6" i="3"/>
  <c r="B7" i="3" s="1"/>
  <c r="B8" i="3" s="1"/>
  <c r="B9" i="3" s="1"/>
  <c r="B5" i="3"/>
  <c r="B10" i="3" l="1"/>
  <c r="D9" i="3"/>
  <c r="D6" i="3"/>
  <c r="J35" i="3"/>
  <c r="K35" i="3" s="1"/>
  <c r="L35" i="3" s="1"/>
  <c r="M35" i="3" s="1"/>
  <c r="N35" i="3" s="1"/>
  <c r="J20" i="3"/>
  <c r="K20" i="3" s="1"/>
  <c r="L20" i="3" s="1"/>
  <c r="M20" i="3" s="1"/>
  <c r="N20" i="3" s="1"/>
  <c r="J40" i="3"/>
  <c r="K40" i="3" s="1"/>
  <c r="L40" i="3" s="1"/>
  <c r="M40" i="3" s="1"/>
  <c r="N40" i="3" s="1"/>
  <c r="J5" i="3"/>
  <c r="K5" i="3" s="1"/>
  <c r="L5" i="3" s="1"/>
  <c r="M5" i="3" s="1"/>
  <c r="N5" i="3" s="1"/>
  <c r="J41" i="3"/>
  <c r="K41" i="3" s="1"/>
  <c r="L41" i="3" s="1"/>
  <c r="M41" i="3" s="1"/>
  <c r="N41" i="3" s="1"/>
  <c r="J39" i="3"/>
  <c r="K39" i="3" s="1"/>
  <c r="L39" i="3" s="1"/>
  <c r="M39" i="3" s="1"/>
  <c r="N39" i="3" s="1"/>
  <c r="J21" i="3"/>
  <c r="K21" i="3" s="1"/>
  <c r="L21" i="3" s="1"/>
  <c r="M21" i="3" s="1"/>
  <c r="N21" i="3" s="1"/>
  <c r="J38" i="3"/>
  <c r="K38" i="3" s="1"/>
  <c r="L38" i="3" s="1"/>
  <c r="M38" i="3" s="1"/>
  <c r="N38" i="3" s="1"/>
  <c r="J22" i="3"/>
  <c r="K22" i="3" s="1"/>
  <c r="L22" i="3" s="1"/>
  <c r="M22" i="3" s="1"/>
  <c r="N22" i="3" s="1"/>
  <c r="J23" i="3"/>
  <c r="K23" i="3" s="1"/>
  <c r="L23" i="3" s="1"/>
  <c r="M23" i="3" s="1"/>
  <c r="N23" i="3" s="1"/>
  <c r="J37" i="3"/>
  <c r="K37" i="3" s="1"/>
  <c r="L37" i="3" s="1"/>
  <c r="M37" i="3" s="1"/>
  <c r="N37" i="3" s="1"/>
  <c r="J36" i="3"/>
  <c r="K36" i="3" s="1"/>
  <c r="L36" i="3" s="1"/>
  <c r="M36" i="3" s="1"/>
  <c r="N36" i="3" s="1"/>
  <c r="J24" i="3"/>
  <c r="K24" i="3" s="1"/>
  <c r="L24" i="3" s="1"/>
  <c r="M24" i="3" s="1"/>
  <c r="N24" i="3" s="1"/>
  <c r="J25" i="3"/>
  <c r="K25" i="3" s="1"/>
  <c r="L25" i="3" s="1"/>
  <c r="M25" i="3" s="1"/>
  <c r="N25" i="3" s="1"/>
  <c r="J26" i="3"/>
  <c r="K26" i="3" s="1"/>
  <c r="L26" i="3" s="1"/>
  <c r="M26" i="3" s="1"/>
  <c r="N26" i="3" s="1"/>
  <c r="D5" i="3"/>
  <c r="D8" i="3"/>
  <c r="D7" i="3"/>
  <c r="E7" i="3" l="1"/>
  <c r="J8" i="3"/>
  <c r="K8" i="3" s="1"/>
  <c r="L8" i="3" s="1"/>
  <c r="M8" i="3" s="1"/>
  <c r="N8" i="3" s="1"/>
  <c r="E6" i="3"/>
  <c r="J7" i="3"/>
  <c r="K7" i="3" s="1"/>
  <c r="L7" i="3" s="1"/>
  <c r="M7" i="3" s="1"/>
  <c r="N7" i="3" s="1"/>
  <c r="E8" i="3"/>
  <c r="J9" i="3"/>
  <c r="K9" i="3" s="1"/>
  <c r="L9" i="3" s="1"/>
  <c r="M9" i="3" s="1"/>
  <c r="N9" i="3" s="1"/>
  <c r="E9" i="3"/>
  <c r="J10" i="3"/>
  <c r="K10" i="3" s="1"/>
  <c r="L10" i="3" s="1"/>
  <c r="M10" i="3" s="1"/>
  <c r="N10" i="3" s="1"/>
  <c r="E5" i="3"/>
  <c r="J6" i="3"/>
  <c r="K6" i="3" s="1"/>
  <c r="L6" i="3" s="1"/>
  <c r="M6" i="3" s="1"/>
  <c r="N6" i="3" s="1"/>
  <c r="B11" i="3"/>
  <c r="D11" i="3" s="1"/>
  <c r="E11" i="3" s="1"/>
  <c r="D10" i="3"/>
  <c r="F8" i="3" l="1"/>
  <c r="G8" i="3" s="1"/>
  <c r="H8" i="3"/>
  <c r="E10" i="3"/>
  <c r="J11" i="3"/>
  <c r="K11" i="3" s="1"/>
  <c r="L11" i="3" s="1"/>
  <c r="M11" i="3" s="1"/>
  <c r="N11" i="3" s="1"/>
  <c r="F11" i="3"/>
  <c r="G11" i="3" s="1"/>
  <c r="G12" i="3"/>
  <c r="H6" i="3"/>
  <c r="F6" i="3"/>
  <c r="G6" i="3" s="1"/>
  <c r="H9" i="3"/>
  <c r="F9" i="3"/>
  <c r="G9" i="3" s="1"/>
  <c r="H5" i="3"/>
  <c r="F5" i="3"/>
  <c r="G5" i="3" s="1"/>
  <c r="H7" i="3"/>
  <c r="F7" i="3"/>
  <c r="G7" i="3" s="1"/>
  <c r="J4" i="2" a="1"/>
  <c r="J4" i="2" s="1"/>
  <c r="H10" i="3" l="1"/>
  <c r="F10" i="3"/>
  <c r="G10" i="3" s="1"/>
  <c r="G4" i="3"/>
  <c r="H11" i="3"/>
  <c r="H4" i="3" s="1"/>
  <c r="E2" i="3" s="1"/>
  <c r="J6" i="2"/>
  <c r="J3" i="2"/>
  <c r="J5" i="2"/>
  <c r="E18" i="3" l="1"/>
  <c r="E16" i="3" s="1"/>
  <c r="G16" i="3" s="1"/>
  <c r="E3" i="3"/>
  <c r="E1" i="3" s="1"/>
  <c r="G1" i="3" s="1"/>
  <c r="E33" i="3"/>
  <c r="E31" i="3" s="1"/>
  <c r="G31" i="3" s="1"/>
  <c r="K4" i="2"/>
  <c r="I5" i="2"/>
  <c r="I3" i="2"/>
  <c r="I4" i="2" l="1"/>
</calcChain>
</file>

<file path=xl/comments1.xml><?xml version="1.0" encoding="utf-8"?>
<comments xmlns="http://schemas.openxmlformats.org/spreadsheetml/2006/main">
  <authors>
    <author>Crome</author>
  </authors>
  <commentList>
    <comment ref="B1" authorId="0" shapeId="0">
      <text>
        <r>
          <rPr>
            <sz val="9"/>
            <color indexed="81"/>
            <rFont val="Tahoma"/>
            <family val="2"/>
            <charset val="204"/>
          </rPr>
          <t>Общая длина главного циркуляционного кольца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14"/>
            <color indexed="81"/>
            <rFont val="Tahoma"/>
            <family val="2"/>
            <charset val="204"/>
          </rPr>
          <t>h</t>
        </r>
        <r>
          <rPr>
            <b/>
            <sz val="9"/>
            <color indexed="81"/>
            <rFont val="Tahoma"/>
            <family val="2"/>
            <charset val="204"/>
          </rPr>
          <t>0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Для верхней разводки
 </t>
        </r>
        <r>
          <rPr>
            <sz val="9"/>
            <color indexed="81"/>
            <rFont val="Tahoma"/>
            <family val="2"/>
            <charset val="204"/>
          </rPr>
          <t>Для нижней, вместо 1,0 - 0,4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>Температура гарячего теплоносителя</t>
        </r>
      </text>
    </comment>
    <comment ref="B2" authorId="0" shapeId="0">
      <text>
        <r>
          <rPr>
            <sz val="9"/>
            <color indexed="81"/>
            <rFont val="Tahoma"/>
            <family val="2"/>
            <charset val="204"/>
          </rPr>
          <t>Температура охлаждённой воды</t>
        </r>
      </text>
    </comment>
    <comment ref="C2" authorId="0" shapeId="0">
      <text>
        <r>
          <rPr>
            <b/>
            <sz val="14"/>
            <color indexed="81"/>
            <rFont val="Tahoma"/>
            <family val="2"/>
            <charset val="204"/>
          </rPr>
          <t>h</t>
        </r>
        <r>
          <rPr>
            <b/>
            <sz val="9"/>
            <color indexed="81"/>
            <rFont val="Tahoma"/>
            <family val="2"/>
            <charset val="204"/>
          </rPr>
          <t xml:space="preserve">1 = </t>
        </r>
        <r>
          <rPr>
            <b/>
            <sz val="14"/>
            <color indexed="81"/>
            <rFont val="Tahoma"/>
            <family val="2"/>
            <charset val="204"/>
          </rPr>
          <t>h</t>
        </r>
        <r>
          <rPr>
            <b/>
            <sz val="9"/>
            <color indexed="81"/>
            <rFont val="Tahoma"/>
            <family val="2"/>
            <charset val="204"/>
          </rPr>
          <t>2 = …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
  (3,6∙Qст)/((tг-tо)∙4,187)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Только для 7 приборов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Только для 7 приборов</t>
        </r>
      </text>
    </comment>
    <comment ref="G12" authorId="0" shapeId="0">
      <text>
        <r>
          <rPr>
            <sz val="9"/>
            <color indexed="81"/>
            <rFont val="Tahoma"/>
            <family val="2"/>
            <charset val="204"/>
          </rPr>
          <t>Только для 7 приборов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04"/>
          </rPr>
          <t>Общая длина главного циркуляционного кольца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14"/>
            <color indexed="81"/>
            <rFont val="Tahoma"/>
            <family val="2"/>
            <charset val="204"/>
          </rPr>
          <t>h</t>
        </r>
        <r>
          <rPr>
            <b/>
            <sz val="9"/>
            <color indexed="81"/>
            <rFont val="Tahoma"/>
            <family val="2"/>
            <charset val="204"/>
          </rPr>
          <t>0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Для верхней разводки
 </t>
        </r>
        <r>
          <rPr>
            <sz val="9"/>
            <color indexed="81"/>
            <rFont val="Tahoma"/>
            <family val="2"/>
            <charset val="204"/>
          </rPr>
          <t>Для нижней, вместо 1,0 - 0,4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04"/>
          </rPr>
          <t>Температура гарячего теплоносителя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04"/>
          </rPr>
          <t>Температура охлаждённой воды</t>
        </r>
      </text>
    </comment>
    <comment ref="C17" authorId="0" shapeId="0">
      <text>
        <r>
          <rPr>
            <b/>
            <sz val="14"/>
            <color indexed="81"/>
            <rFont val="Tahoma"/>
            <family val="2"/>
            <charset val="204"/>
          </rPr>
          <t>h</t>
        </r>
        <r>
          <rPr>
            <b/>
            <sz val="9"/>
            <color indexed="81"/>
            <rFont val="Tahoma"/>
            <family val="2"/>
            <charset val="204"/>
          </rPr>
          <t xml:space="preserve">1 = </t>
        </r>
        <r>
          <rPr>
            <b/>
            <sz val="14"/>
            <color indexed="81"/>
            <rFont val="Tahoma"/>
            <family val="2"/>
            <charset val="204"/>
          </rPr>
          <t>h</t>
        </r>
        <r>
          <rPr>
            <b/>
            <sz val="9"/>
            <color indexed="81"/>
            <rFont val="Tahoma"/>
            <family val="2"/>
            <charset val="204"/>
          </rPr>
          <t>2 = …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04"/>
          </rPr>
          <t xml:space="preserve">
  (3,6∙Qст)/((tг-tо)∙4,187)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Только для 7 приборов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Только для 7 приборов</t>
        </r>
      </text>
    </comment>
    <comment ref="G27" authorId="0" shapeId="0">
      <text>
        <r>
          <rPr>
            <sz val="9"/>
            <color indexed="81"/>
            <rFont val="Tahoma"/>
            <family val="2"/>
            <charset val="204"/>
          </rPr>
          <t>Только для 7 приборов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04"/>
          </rPr>
          <t>Общая длина главного циркуляционного кольца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14"/>
            <color indexed="81"/>
            <rFont val="Tahoma"/>
            <family val="2"/>
            <charset val="204"/>
          </rPr>
          <t>h</t>
        </r>
        <r>
          <rPr>
            <b/>
            <sz val="9"/>
            <color indexed="81"/>
            <rFont val="Tahoma"/>
            <family val="2"/>
            <charset val="204"/>
          </rPr>
          <t>0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Для верхней разводки
 </t>
        </r>
        <r>
          <rPr>
            <sz val="9"/>
            <color indexed="81"/>
            <rFont val="Tahoma"/>
            <family val="2"/>
            <charset val="204"/>
          </rPr>
          <t>Для нижней, вместо 1,0 - 0,4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04"/>
          </rPr>
          <t>Температура гарячего теплоносителя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04"/>
          </rPr>
          <t>Температура охлаждённой воды</t>
        </r>
      </text>
    </comment>
    <comment ref="C32" authorId="0" shapeId="0">
      <text>
        <r>
          <rPr>
            <b/>
            <sz val="14"/>
            <color indexed="81"/>
            <rFont val="Tahoma"/>
            <family val="2"/>
            <charset val="204"/>
          </rPr>
          <t>h</t>
        </r>
        <r>
          <rPr>
            <b/>
            <sz val="9"/>
            <color indexed="81"/>
            <rFont val="Tahoma"/>
            <family val="2"/>
            <charset val="204"/>
          </rPr>
          <t xml:space="preserve">1 = </t>
        </r>
        <r>
          <rPr>
            <b/>
            <sz val="14"/>
            <color indexed="81"/>
            <rFont val="Tahoma"/>
            <family val="2"/>
            <charset val="204"/>
          </rPr>
          <t>h</t>
        </r>
        <r>
          <rPr>
            <b/>
            <sz val="9"/>
            <color indexed="81"/>
            <rFont val="Tahoma"/>
            <family val="2"/>
            <charset val="204"/>
          </rPr>
          <t>2 = …</t>
        </r>
      </text>
    </comment>
    <comment ref="A33" authorId="0" shapeId="0">
      <text>
        <r>
          <rPr>
            <sz val="9"/>
            <color indexed="81"/>
            <rFont val="Tahoma"/>
            <family val="2"/>
            <charset val="204"/>
          </rPr>
          <t xml:space="preserve">
  (3,6∙Qст)/((tг-tо)∙4,187)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Только для 7 приборов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Только для 7 приборов</t>
        </r>
      </text>
    </comment>
    <comment ref="G42" authorId="0" shapeId="0">
      <text>
        <r>
          <rPr>
            <sz val="9"/>
            <color indexed="81"/>
            <rFont val="Tahoma"/>
            <family val="2"/>
            <charset val="204"/>
          </rPr>
          <t>Только для 7 приборов</t>
        </r>
      </text>
    </comment>
  </commentList>
</comments>
</file>

<file path=xl/sharedStrings.xml><?xml version="1.0" encoding="utf-8"?>
<sst xmlns="http://schemas.openxmlformats.org/spreadsheetml/2006/main" count="51" uniqueCount="17">
  <si>
    <t>Gст =</t>
  </si>
  <si>
    <t>t1=</t>
  </si>
  <si>
    <t>t2=</t>
  </si>
  <si>
    <t>t3=</t>
  </si>
  <si>
    <t>t4=</t>
  </si>
  <si>
    <t>t5=</t>
  </si>
  <si>
    <t>t6=</t>
  </si>
  <si>
    <t>to=</t>
  </si>
  <si>
    <t>Pнп =</t>
  </si>
  <si>
    <t>Pтр=</t>
  </si>
  <si>
    <t>Pp=</t>
  </si>
  <si>
    <t>Rcep=</t>
  </si>
  <si>
    <t>t сер</t>
  </si>
  <si>
    <t>∆ t сер</t>
  </si>
  <si>
    <t>Qпр</t>
  </si>
  <si>
    <t>Fпр, м2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</si>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</sst>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9C0006"/>
      <name val="Arial"/>
      <family val="2"/>
      <charset val="204"/>
    </font>
    <font>
      <sz val="11"/>
      <color rgb="FF006100"/>
      <name val="Arial"/>
      <family val="2"/>
      <charset val="204"/>
    </font>
    <font>
      <sz val="8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2"/>
      <color theme="3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8"/>
      <color rgb="FF0070C0"/>
      <name val="Arial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1FAFF"/>
        <bgColor indexed="64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rgb="FFFDFFAF"/>
        <bgColor indexed="64"/>
      </patternFill>
    </fill>
    <fill>
      <patternFill patternType="solid">
        <fgColor rgb="FFB3F6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7" borderId="11" applyNumberFormat="0" applyAlignment="0" applyProtection="0"/>
  </cellStyleXfs>
  <cellXfs count="79">
    <xf numFmtId="0" fontId="0" fillId="0" borderId="0" xfId="0"/>
    <xf numFmtId="0" fontId="4" fillId="0" borderId="0" xfId="0" applyFont="1"/>
    <xf numFmtId="0" fontId="3" fillId="0" borderId="4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4" fillId="0" borderId="5" xfId="0" applyNumberFormat="1" applyFont="1" applyFill="1" applyBorder="1" applyAlignment="1">
      <alignment horizontal="center" vertical="top"/>
    </xf>
    <xf numFmtId="166" fontId="4" fillId="0" borderId="5" xfId="0" applyNumberFormat="1" applyFont="1" applyBorder="1" applyAlignment="1">
      <alignment horizontal="center" vertical="top"/>
    </xf>
    <xf numFmtId="166" fontId="4" fillId="0" borderId="0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4" fillId="0" borderId="7" xfId="0" applyNumberFormat="1" applyFont="1" applyBorder="1" applyAlignment="1">
      <alignment horizontal="center" vertical="top"/>
    </xf>
    <xf numFmtId="166" fontId="4" fillId="0" borderId="8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3" xfId="0" applyNumberFormat="1" applyFont="1" applyFill="1" applyBorder="1" applyAlignment="1">
      <alignment horizontal="center" vertical="top"/>
    </xf>
    <xf numFmtId="0" fontId="12" fillId="7" borderId="11" xfId="3" applyAlignment="1">
      <alignment horizontal="center"/>
    </xf>
    <xf numFmtId="0" fontId="14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7" borderId="1" xfId="3" applyBorder="1" applyAlignment="1">
      <alignment horizontal="center"/>
    </xf>
    <xf numFmtId="164" fontId="11" fillId="5" borderId="1" xfId="1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right"/>
    </xf>
    <xf numFmtId="0" fontId="1" fillId="2" borderId="1" xfId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0" fillId="5" borderId="1" xfId="0" applyFill="1" applyBorder="1"/>
    <xf numFmtId="1" fontId="0" fillId="5" borderId="1" xfId="0" applyNumberFormat="1" applyFill="1" applyBorder="1" applyAlignment="1">
      <alignment horizontal="center"/>
    </xf>
    <xf numFmtId="0" fontId="0" fillId="4" borderId="13" xfId="0" applyFill="1" applyBorder="1" applyAlignment="1">
      <alignment horizontal="right"/>
    </xf>
    <xf numFmtId="1" fontId="0" fillId="5" borderId="14" xfId="0" applyNumberFormat="1" applyFill="1" applyBorder="1" applyAlignment="1">
      <alignment horizontal="center"/>
    </xf>
    <xf numFmtId="0" fontId="0" fillId="4" borderId="15" xfId="0" applyFill="1" applyBorder="1" applyAlignment="1">
      <alignment horizontal="right"/>
    </xf>
    <xf numFmtId="164" fontId="0" fillId="5" borderId="16" xfId="0" applyNumberForma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0" fontId="0" fillId="4" borderId="3" xfId="0" applyFill="1" applyBorder="1"/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18" xfId="0" applyFill="1" applyBorder="1"/>
    <xf numFmtId="0" fontId="0" fillId="9" borderId="19" xfId="0" applyFill="1" applyBorder="1"/>
    <xf numFmtId="0" fontId="0" fillId="9" borderId="20" xfId="0" applyFill="1" applyBorder="1"/>
    <xf numFmtId="0" fontId="0" fillId="6" borderId="19" xfId="0" applyFill="1" applyBorder="1"/>
    <xf numFmtId="0" fontId="0" fillId="6" borderId="29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18" xfId="0" applyFill="1" applyBorder="1"/>
    <xf numFmtId="0" fontId="0" fillId="6" borderId="20" xfId="0" applyFill="1" applyBorder="1"/>
    <xf numFmtId="0" fontId="0" fillId="6" borderId="26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0" borderId="1" xfId="0" applyBorder="1"/>
    <xf numFmtId="0" fontId="0" fillId="4" borderId="24" xfId="0" applyFill="1" applyBorder="1" applyAlignment="1">
      <alignment horizontal="right"/>
    </xf>
    <xf numFmtId="164" fontId="0" fillId="5" borderId="25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164" fontId="0" fillId="1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top"/>
    </xf>
    <xf numFmtId="0" fontId="4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4" fillId="0" borderId="0" xfId="0" applyNumberFormat="1" applyFont="1" applyProtection="1">
      <protection locked="0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" fontId="6" fillId="2" borderId="1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165" fontId="5" fillId="3" borderId="1" xfId="2" applyNumberFormat="1" applyFont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</cellXfs>
  <cellStyles count="4">
    <cellStyle name="Вывод" xfId="3" builtinId="21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B3F6FF"/>
      <color rgb="FFD1FAFF"/>
      <color rgb="FFFDFFAF"/>
      <color rgb="FFD9FFDD"/>
      <color rgb="FF9F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M213"/>
  <sheetViews>
    <sheetView tabSelected="1" zoomScaleNormal="100" workbookViewId="0">
      <selection activeCell="M6" sqref="M6"/>
    </sheetView>
  </sheetViews>
  <sheetFormatPr defaultRowHeight="15" x14ac:dyDescent="0.25"/>
  <cols>
    <col min="1" max="8" width="9.140625" customWidth="1"/>
  </cols>
  <sheetData>
    <row r="1" spans="1:37" ht="15.75" x14ac:dyDescent="0.25">
      <c r="A1" s="11"/>
      <c r="B1" s="12">
        <v>10</v>
      </c>
      <c r="C1" s="13">
        <v>15</v>
      </c>
      <c r="D1" s="13">
        <v>20</v>
      </c>
      <c r="E1" s="13">
        <v>25</v>
      </c>
      <c r="F1" s="13">
        <v>32</v>
      </c>
      <c r="G1" s="13">
        <v>40</v>
      </c>
      <c r="H1" s="14">
        <v>50</v>
      </c>
      <c r="I1" s="67"/>
      <c r="J1" s="68">
        <v>25</v>
      </c>
      <c r="K1" s="69">
        <v>376</v>
      </c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pans="1:37" x14ac:dyDescent="0.25">
      <c r="A2" s="2">
        <v>0.5</v>
      </c>
      <c r="B2" s="3">
        <v>2</v>
      </c>
      <c r="C2" s="3">
        <v>5</v>
      </c>
      <c r="D2" s="3">
        <v>17</v>
      </c>
      <c r="E2" s="3">
        <v>46.1</v>
      </c>
      <c r="F2" s="3">
        <v>117</v>
      </c>
      <c r="G2" s="3">
        <v>154</v>
      </c>
      <c r="H2" s="4">
        <v>274</v>
      </c>
      <c r="I2" s="67"/>
      <c r="J2" s="67"/>
      <c r="K2" s="67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</row>
    <row r="3" spans="1:37" x14ac:dyDescent="0.25">
      <c r="A3" s="2"/>
      <c r="B3" s="3">
        <v>5.0000000000000001E-3</v>
      </c>
      <c r="C3" s="3">
        <v>7.0000000000000001E-3</v>
      </c>
      <c r="D3" s="3">
        <v>1.4E-2</v>
      </c>
      <c r="E3" s="3">
        <v>2.3E-2</v>
      </c>
      <c r="F3" s="3">
        <v>3.3000000000000002E-2</v>
      </c>
      <c r="G3" s="3">
        <v>3.3000000000000002E-2</v>
      </c>
      <c r="H3" s="3">
        <v>3.5000000000000003E-2</v>
      </c>
      <c r="I3" s="72">
        <f ca="1">INDEX(A2:A213,MATCH(J3,INDEX(B2:H213,,MATCH(J1,B1:H1,)),))</f>
        <v>24</v>
      </c>
      <c r="J3" s="73">
        <f ca="1">INDEX(B2:H213,MATCH(J4,INDEX(B2:H213,,MATCH(J1,B1:H1,)),)-1,MATCH(J1,B1:H1,))</f>
        <v>369</v>
      </c>
      <c r="K3" s="74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</row>
    <row r="4" spans="1:37" x14ac:dyDescent="0.25">
      <c r="A4" s="2">
        <v>0.55000000000000004</v>
      </c>
      <c r="B4" s="3">
        <v>2.2000000000000002</v>
      </c>
      <c r="C4" s="3">
        <v>5.5</v>
      </c>
      <c r="D4" s="3">
        <v>18.7</v>
      </c>
      <c r="E4" s="3">
        <v>50.7</v>
      </c>
      <c r="F4" s="3">
        <v>121</v>
      </c>
      <c r="G4" s="3">
        <v>159</v>
      </c>
      <c r="H4" s="3">
        <v>288</v>
      </c>
      <c r="I4" s="75">
        <f ca="1">I3+(I5-I3)/(J5-J3)*(K1-J3)</f>
        <v>24.875</v>
      </c>
      <c r="J4" s="76">
        <f t="array" aca="1" ref="J4" ca="1">OFFSET(A1,MAX(MATCH(K1,IF(A2:A213,INDEX(B2:H213,,MATCH(J1,B1:H1,))))+1),MATCH(J1,B1:H1,))</f>
        <v>0.18099999999999999</v>
      </c>
      <c r="K4" s="77">
        <f ca="1">J4+(J6-J4)/(J5-J3)*(K1-J3)</f>
        <v>0.1845</v>
      </c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5" spans="1:37" x14ac:dyDescent="0.25">
      <c r="A5" s="2"/>
      <c r="B5" s="3">
        <v>5.0000000000000001E-3</v>
      </c>
      <c r="C5" s="3">
        <v>8.0000000000000002E-3</v>
      </c>
      <c r="D5" s="3">
        <v>1.4999999999999999E-2</v>
      </c>
      <c r="E5" s="3">
        <v>2.5000000000000001E-2</v>
      </c>
      <c r="F5" s="3">
        <v>3.4000000000000002E-2</v>
      </c>
      <c r="G5" s="3">
        <v>3.4000000000000002E-2</v>
      </c>
      <c r="H5" s="3">
        <v>3.6999999999999998E-2</v>
      </c>
      <c r="I5" s="72">
        <f ca="1">INDEX(A2:A213,MATCH(J3,INDEX(B2:H213,,MATCH(J1,B1:H1,)),)+2)</f>
        <v>26</v>
      </c>
      <c r="J5" s="73">
        <f ca="1">INDEX(B2:H213,MATCH(J4,INDEX(B2:H213,,MATCH(J1,B1:H1,)),)+1,MATCH(J1,B1:H1,))</f>
        <v>385</v>
      </c>
      <c r="K5" s="74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</row>
    <row r="6" spans="1:37" x14ac:dyDescent="0.25">
      <c r="A6" s="2">
        <v>0.6</v>
      </c>
      <c r="B6" s="3">
        <v>2.4</v>
      </c>
      <c r="C6" s="3">
        <v>6</v>
      </c>
      <c r="D6" s="3">
        <v>20.399999999999999</v>
      </c>
      <c r="E6" s="3">
        <v>55.3</v>
      </c>
      <c r="F6" s="3">
        <v>124</v>
      </c>
      <c r="G6" s="3">
        <v>168</v>
      </c>
      <c r="H6" s="3">
        <v>303</v>
      </c>
      <c r="I6" s="78"/>
      <c r="J6" s="76">
        <f ca="1">INDEX(B2:H213,MATCH(J4,INDEX(B2:H213,,MATCH(J1,B1:H1,)),)+2,MATCH(J1,B1:H1,))</f>
        <v>0.189</v>
      </c>
      <c r="K6" s="74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</row>
    <row r="7" spans="1:37" x14ac:dyDescent="0.25">
      <c r="A7" s="2"/>
      <c r="B7" s="3">
        <v>6.0000000000000001E-3</v>
      </c>
      <c r="C7" s="3">
        <v>8.9999999999999993E-3</v>
      </c>
      <c r="D7" s="3">
        <v>1.6E-2</v>
      </c>
      <c r="E7" s="3">
        <v>2.7E-2</v>
      </c>
      <c r="F7" s="3">
        <v>3.5000000000000003E-2</v>
      </c>
      <c r="G7" s="3">
        <v>3.5999999999999997E-2</v>
      </c>
      <c r="H7" s="4">
        <v>3.9E-2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</row>
    <row r="8" spans="1:37" x14ac:dyDescent="0.25">
      <c r="A8" s="2">
        <v>0.65</v>
      </c>
      <c r="B8" s="3">
        <v>2.6</v>
      </c>
      <c r="C8" s="3">
        <v>6.5</v>
      </c>
      <c r="D8" s="3">
        <v>22.1</v>
      </c>
      <c r="E8" s="3">
        <v>59.9</v>
      </c>
      <c r="F8" s="3">
        <v>127</v>
      </c>
      <c r="G8" s="3">
        <v>172</v>
      </c>
      <c r="H8" s="4">
        <v>317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7" x14ac:dyDescent="0.25">
      <c r="A9" s="2"/>
      <c r="B9" s="3">
        <v>6.0000000000000001E-3</v>
      </c>
      <c r="C9" s="3">
        <v>8.9999999999999993E-3</v>
      </c>
      <c r="D9" s="3">
        <v>1.7999999999999999E-2</v>
      </c>
      <c r="E9" s="3">
        <v>2.9000000000000001E-2</v>
      </c>
      <c r="F9" s="3">
        <v>3.5999999999999997E-2</v>
      </c>
      <c r="G9" s="3">
        <v>3.6999999999999998E-2</v>
      </c>
      <c r="H9" s="4">
        <v>4.1000000000000002E-2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</row>
    <row r="10" spans="1:37" x14ac:dyDescent="0.25">
      <c r="A10" s="2">
        <v>0.7</v>
      </c>
      <c r="B10" s="3">
        <v>2.8</v>
      </c>
      <c r="C10" s="3">
        <v>7</v>
      </c>
      <c r="D10" s="3">
        <v>23.8</v>
      </c>
      <c r="E10" s="3">
        <v>64.5</v>
      </c>
      <c r="F10" s="3">
        <v>131</v>
      </c>
      <c r="G10" s="3">
        <v>173</v>
      </c>
      <c r="H10" s="4">
        <v>329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1:37" x14ac:dyDescent="0.25">
      <c r="A11" s="2"/>
      <c r="B11" s="3">
        <v>6.0000000000000001E-3</v>
      </c>
      <c r="C11" s="3">
        <v>0.01</v>
      </c>
      <c r="D11" s="3">
        <v>1.9E-2</v>
      </c>
      <c r="E11" s="3">
        <v>3.2000000000000001E-2</v>
      </c>
      <c r="F11" s="3">
        <v>3.6999999999999998E-2</v>
      </c>
      <c r="G11" s="3">
        <v>3.6999999999999998E-2</v>
      </c>
      <c r="H11" s="4">
        <v>4.2000000000000003E-2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</row>
    <row r="12" spans="1:37" x14ac:dyDescent="0.25">
      <c r="A12" s="2">
        <v>0.75</v>
      </c>
      <c r="B12" s="3">
        <v>3</v>
      </c>
      <c r="C12" s="3">
        <v>7.5</v>
      </c>
      <c r="D12" s="3">
        <v>25.5</v>
      </c>
      <c r="E12" s="3">
        <v>69.099999999999994</v>
      </c>
      <c r="F12" s="3">
        <v>133</v>
      </c>
      <c r="G12" s="3">
        <v>176</v>
      </c>
      <c r="H12" s="4">
        <v>342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7" x14ac:dyDescent="0.25">
      <c r="A13" s="2"/>
      <c r="B13" s="3">
        <v>7.0000000000000001E-3</v>
      </c>
      <c r="C13" s="3">
        <v>1.0999999999999999E-2</v>
      </c>
      <c r="D13" s="3">
        <v>0.02</v>
      </c>
      <c r="E13" s="3">
        <v>3.4000000000000002E-2</v>
      </c>
      <c r="F13" s="3">
        <v>3.6999999999999998E-2</v>
      </c>
      <c r="G13" s="3">
        <v>0.38</v>
      </c>
      <c r="H13" s="4">
        <v>4.3999999999999997E-2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</row>
    <row r="14" spans="1:37" x14ac:dyDescent="0.25">
      <c r="A14" s="2">
        <v>0.8</v>
      </c>
      <c r="B14" s="3">
        <v>3.2</v>
      </c>
      <c r="C14" s="3">
        <v>8</v>
      </c>
      <c r="D14" s="3">
        <v>27.2</v>
      </c>
      <c r="E14" s="3">
        <v>75.900000000000006</v>
      </c>
      <c r="F14" s="3">
        <v>135</v>
      </c>
      <c r="G14" s="3">
        <v>177</v>
      </c>
      <c r="H14" s="4">
        <v>355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</row>
    <row r="15" spans="1:37" x14ac:dyDescent="0.25">
      <c r="A15" s="2"/>
      <c r="B15" s="3">
        <v>7.0000000000000001E-3</v>
      </c>
      <c r="C15" s="3">
        <v>1.2E-2</v>
      </c>
      <c r="D15" s="3">
        <v>2.1999999999999999E-2</v>
      </c>
      <c r="E15" s="3">
        <v>3.6999999999999998E-2</v>
      </c>
      <c r="F15" s="3">
        <v>3.7999999999999999E-2</v>
      </c>
      <c r="G15" s="3">
        <v>3.7999999999999999E-2</v>
      </c>
      <c r="H15" s="4">
        <v>4.5999999999999999E-2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7" x14ac:dyDescent="0.25">
      <c r="A16" s="2">
        <v>0.85</v>
      </c>
      <c r="B16" s="3">
        <v>3.4</v>
      </c>
      <c r="C16" s="3">
        <v>8.5</v>
      </c>
      <c r="D16" s="3">
        <v>28.9</v>
      </c>
      <c r="E16" s="3">
        <v>75.900000000000006</v>
      </c>
      <c r="F16" s="3">
        <v>136</v>
      </c>
      <c r="G16" s="3">
        <v>182</v>
      </c>
      <c r="H16" s="4">
        <v>368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</row>
    <row r="17" spans="1:37" x14ac:dyDescent="0.25">
      <c r="A17" s="2"/>
      <c r="B17" s="3">
        <v>8.0000000000000002E-3</v>
      </c>
      <c r="C17" s="3">
        <v>1.2E-2</v>
      </c>
      <c r="D17" s="3">
        <v>2.3E-2</v>
      </c>
      <c r="E17" s="3">
        <v>3.6999999999999998E-2</v>
      </c>
      <c r="F17" s="3">
        <v>3.7999999999999999E-2</v>
      </c>
      <c r="G17" s="3">
        <v>3.9E-2</v>
      </c>
      <c r="H17" s="4">
        <v>4.7E-2</v>
      </c>
      <c r="I17" s="70"/>
      <c r="J17" s="70"/>
      <c r="K17" s="67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</row>
    <row r="18" spans="1:37" x14ac:dyDescent="0.25">
      <c r="A18" s="2">
        <v>0.9</v>
      </c>
      <c r="B18" s="3">
        <v>3.7</v>
      </c>
      <c r="C18" s="3">
        <v>9</v>
      </c>
      <c r="D18" s="3">
        <v>30.6</v>
      </c>
      <c r="E18" s="3">
        <v>77.900000000000006</v>
      </c>
      <c r="F18" s="3">
        <v>140</v>
      </c>
      <c r="G18" s="3">
        <v>188</v>
      </c>
      <c r="H18" s="4">
        <v>380</v>
      </c>
      <c r="I18" s="67"/>
      <c r="J18" s="67"/>
      <c r="K18" s="67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</row>
    <row r="19" spans="1:37" x14ac:dyDescent="0.25">
      <c r="A19" s="2"/>
      <c r="B19" s="3">
        <v>8.0000000000000002E-3</v>
      </c>
      <c r="C19" s="3">
        <v>1.2999999999999999E-2</v>
      </c>
      <c r="D19" s="3">
        <v>2.4E-2</v>
      </c>
      <c r="E19" s="3">
        <v>3.7999999999999999E-2</v>
      </c>
      <c r="F19" s="3">
        <v>3.9E-2</v>
      </c>
      <c r="G19" s="3">
        <v>0.04</v>
      </c>
      <c r="H19" s="4">
        <v>4.9000000000000002E-2</v>
      </c>
      <c r="I19" s="67"/>
      <c r="J19" s="71"/>
      <c r="K19" s="67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</row>
    <row r="20" spans="1:37" x14ac:dyDescent="0.25">
      <c r="A20" s="2">
        <v>0.95</v>
      </c>
      <c r="B20" s="3">
        <v>3.9</v>
      </c>
      <c r="C20" s="3">
        <v>9.5</v>
      </c>
      <c r="D20" s="3">
        <v>32.299999999999997</v>
      </c>
      <c r="E20" s="3">
        <v>80</v>
      </c>
      <c r="F20" s="3">
        <v>143</v>
      </c>
      <c r="G20" s="3">
        <v>194</v>
      </c>
      <c r="H20" s="4">
        <v>392</v>
      </c>
      <c r="I20" s="67"/>
      <c r="J20" s="67"/>
      <c r="K20" s="67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</row>
    <row r="21" spans="1:37" x14ac:dyDescent="0.25">
      <c r="A21" s="2"/>
      <c r="B21" s="3">
        <v>8.9999999999999993E-3</v>
      </c>
      <c r="C21" s="3">
        <v>1.4E-2</v>
      </c>
      <c r="D21" s="3">
        <v>2.5999999999999999E-2</v>
      </c>
      <c r="E21" s="3">
        <v>3.9E-2</v>
      </c>
      <c r="F21" s="3">
        <v>0.04</v>
      </c>
      <c r="G21" s="3">
        <v>4.1000000000000002E-2</v>
      </c>
      <c r="H21" s="4">
        <v>0.05</v>
      </c>
      <c r="I21" s="67"/>
      <c r="J21" s="67"/>
      <c r="K21" s="67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</row>
    <row r="22" spans="1:37" x14ac:dyDescent="0.25">
      <c r="A22" s="2">
        <v>1</v>
      </c>
      <c r="B22" s="3">
        <v>4.0999999999999996</v>
      </c>
      <c r="C22" s="3">
        <v>10</v>
      </c>
      <c r="D22" s="3">
        <v>34</v>
      </c>
      <c r="E22" s="3">
        <v>82</v>
      </c>
      <c r="F22" s="3">
        <v>147</v>
      </c>
      <c r="G22" s="3">
        <v>199</v>
      </c>
      <c r="H22" s="4">
        <v>403</v>
      </c>
      <c r="I22" s="67"/>
      <c r="J22" s="67"/>
      <c r="K22" s="67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  <row r="23" spans="1:37" x14ac:dyDescent="0.25">
      <c r="A23" s="2"/>
      <c r="B23" s="3">
        <v>8.9999999999999993E-3</v>
      </c>
      <c r="C23" s="3">
        <v>1.4999999999999999E-2</v>
      </c>
      <c r="D23" s="3">
        <v>2.7E-2</v>
      </c>
      <c r="E23" s="3">
        <v>0.04</v>
      </c>
      <c r="F23" s="3">
        <v>4.1000000000000002E-2</v>
      </c>
      <c r="G23" s="3">
        <v>4.2999999999999997E-2</v>
      </c>
      <c r="H23" s="4">
        <v>5.1999999999999998E-2</v>
      </c>
      <c r="I23" s="67"/>
      <c r="J23" s="67"/>
      <c r="K23" s="67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</row>
    <row r="24" spans="1:37" x14ac:dyDescent="0.25">
      <c r="A24" s="2">
        <v>1.1000000000000001</v>
      </c>
      <c r="B24" s="3">
        <v>4.5</v>
      </c>
      <c r="C24" s="3">
        <v>11</v>
      </c>
      <c r="D24" s="3">
        <v>37.4</v>
      </c>
      <c r="E24" s="3">
        <v>84</v>
      </c>
      <c r="F24" s="3">
        <v>150</v>
      </c>
      <c r="G24" s="3">
        <v>211</v>
      </c>
      <c r="H24" s="4">
        <v>426</v>
      </c>
      <c r="I24" s="67"/>
      <c r="J24" s="67"/>
      <c r="K24" s="67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</row>
    <row r="25" spans="1:37" x14ac:dyDescent="0.25">
      <c r="A25" s="2"/>
      <c r="B25" s="3">
        <v>0.01</v>
      </c>
      <c r="C25" s="3">
        <v>1.6E-2</v>
      </c>
      <c r="D25" s="3">
        <v>0.03</v>
      </c>
      <c r="E25" s="3">
        <v>4.1000000000000002E-2</v>
      </c>
      <c r="F25" s="3">
        <v>4.2000000000000003E-2</v>
      </c>
      <c r="G25" s="3">
        <v>4.4999999999999998E-2</v>
      </c>
      <c r="H25" s="4">
        <v>5.5E-2</v>
      </c>
      <c r="I25" s="67"/>
      <c r="J25" s="67"/>
      <c r="K25" s="67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</row>
    <row r="26" spans="1:37" x14ac:dyDescent="0.25">
      <c r="A26" s="2">
        <v>1.2</v>
      </c>
      <c r="B26" s="3">
        <v>4.9000000000000004</v>
      </c>
      <c r="C26" s="3">
        <v>12</v>
      </c>
      <c r="D26" s="3">
        <v>40.799999999999997</v>
      </c>
      <c r="E26" s="3">
        <v>86.1</v>
      </c>
      <c r="F26" s="3">
        <v>154</v>
      </c>
      <c r="G26" s="3">
        <v>222</v>
      </c>
      <c r="H26" s="4">
        <v>445</v>
      </c>
      <c r="I26" s="67"/>
      <c r="J26" s="67"/>
      <c r="K26" s="67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</row>
    <row r="27" spans="1:37" x14ac:dyDescent="0.25">
      <c r="A27" s="2"/>
      <c r="B27" s="3">
        <v>1.0999999999999999E-2</v>
      </c>
      <c r="C27" s="3">
        <v>1.7000000000000001E-2</v>
      </c>
      <c r="D27" s="3">
        <v>3.3000000000000002E-2</v>
      </c>
      <c r="E27" s="3">
        <v>4.2000000000000003E-2</v>
      </c>
      <c r="F27" s="3">
        <v>4.2999999999999997E-2</v>
      </c>
      <c r="G27" s="3">
        <v>4.7E-2</v>
      </c>
      <c r="H27" s="4">
        <v>5.7000000000000002E-2</v>
      </c>
      <c r="I27" s="67"/>
      <c r="J27" s="67"/>
      <c r="K27" s="67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</row>
    <row r="28" spans="1:37" x14ac:dyDescent="0.25">
      <c r="A28" s="2">
        <v>1.3</v>
      </c>
      <c r="B28" s="3">
        <v>5.3</v>
      </c>
      <c r="C28" s="3">
        <v>13</v>
      </c>
      <c r="D28" s="3">
        <v>44.2</v>
      </c>
      <c r="E28" s="3">
        <v>88.1</v>
      </c>
      <c r="F28" s="3">
        <v>161</v>
      </c>
      <c r="G28" s="3">
        <v>231</v>
      </c>
      <c r="H28" s="4">
        <v>466</v>
      </c>
      <c r="I28" s="67"/>
      <c r="J28" s="67"/>
      <c r="K28" s="67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</row>
    <row r="29" spans="1:37" x14ac:dyDescent="0.25">
      <c r="A29" s="2"/>
      <c r="B29" s="3">
        <v>1.2E-2</v>
      </c>
      <c r="C29" s="3">
        <v>1.9E-2</v>
      </c>
      <c r="D29" s="3">
        <v>3.5000000000000003E-2</v>
      </c>
      <c r="E29" s="3">
        <v>4.2999999999999997E-2</v>
      </c>
      <c r="F29" s="3">
        <v>4.4999999999999998E-2</v>
      </c>
      <c r="G29" s="3">
        <v>4.9000000000000002E-2</v>
      </c>
      <c r="H29" s="4">
        <v>0.06</v>
      </c>
      <c r="I29" s="67"/>
      <c r="J29" s="67"/>
      <c r="K29" s="67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</row>
    <row r="30" spans="1:37" x14ac:dyDescent="0.25">
      <c r="A30" s="2">
        <v>1.4</v>
      </c>
      <c r="B30" s="3">
        <v>5.7</v>
      </c>
      <c r="C30" s="3">
        <v>14</v>
      </c>
      <c r="D30" s="3">
        <v>47.6</v>
      </c>
      <c r="E30" s="3">
        <v>90.2</v>
      </c>
      <c r="F30" s="3">
        <v>167</v>
      </c>
      <c r="G30" s="3">
        <v>241</v>
      </c>
      <c r="H30" s="5">
        <v>486</v>
      </c>
      <c r="I30" s="67"/>
      <c r="J30" s="67"/>
      <c r="K30" s="67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</row>
    <row r="31" spans="1:37" x14ac:dyDescent="0.25">
      <c r="A31" s="2"/>
      <c r="B31" s="3">
        <v>1.2999999999999999E-2</v>
      </c>
      <c r="C31" s="3">
        <v>0.02</v>
      </c>
      <c r="D31" s="3">
        <v>3.7999999999999999E-2</v>
      </c>
      <c r="E31" s="3">
        <v>4.3999999999999997E-2</v>
      </c>
      <c r="F31" s="3">
        <v>4.7E-2</v>
      </c>
      <c r="G31" s="3">
        <v>5.1999999999999998E-2</v>
      </c>
      <c r="H31" s="4">
        <v>6.2E-2</v>
      </c>
      <c r="I31" s="67"/>
      <c r="J31" s="67"/>
      <c r="K31" s="67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</row>
    <row r="32" spans="1:37" x14ac:dyDescent="0.25">
      <c r="A32" s="2">
        <v>1.5</v>
      </c>
      <c r="B32" s="3">
        <v>6.1</v>
      </c>
      <c r="C32" s="3">
        <v>15</v>
      </c>
      <c r="D32" s="3">
        <v>51</v>
      </c>
      <c r="E32" s="3">
        <v>92.2</v>
      </c>
      <c r="F32" s="3">
        <v>174</v>
      </c>
      <c r="G32" s="3">
        <v>250</v>
      </c>
      <c r="H32" s="4">
        <v>505</v>
      </c>
      <c r="I32" s="67"/>
      <c r="J32" s="67"/>
      <c r="K32" s="67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</row>
    <row r="33" spans="1:37" x14ac:dyDescent="0.25">
      <c r="A33" s="2"/>
      <c r="B33" s="3">
        <v>1.4E-2</v>
      </c>
      <c r="C33" s="3">
        <v>2.1999999999999999E-2</v>
      </c>
      <c r="D33" s="3">
        <v>4.1000000000000002E-2</v>
      </c>
      <c r="E33" s="3">
        <v>4.4999999999999998E-2</v>
      </c>
      <c r="F33" s="3">
        <v>4.9000000000000002E-2</v>
      </c>
      <c r="G33" s="3">
        <v>5.3999999999999999E-2</v>
      </c>
      <c r="H33" s="4">
        <v>6.5000000000000002E-2</v>
      </c>
      <c r="I33" s="67"/>
      <c r="J33" s="67"/>
      <c r="K33" s="67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</row>
    <row r="34" spans="1:37" x14ac:dyDescent="0.25">
      <c r="A34" s="2">
        <v>1.6</v>
      </c>
      <c r="B34" s="3">
        <v>6.5</v>
      </c>
      <c r="C34" s="3">
        <v>16</v>
      </c>
      <c r="D34" s="3">
        <v>54.4</v>
      </c>
      <c r="E34" s="3">
        <v>94.2</v>
      </c>
      <c r="F34" s="3">
        <v>180</v>
      </c>
      <c r="G34" s="3">
        <v>260</v>
      </c>
      <c r="H34" s="4">
        <v>523</v>
      </c>
      <c r="I34" s="67"/>
      <c r="J34" s="67"/>
      <c r="K34" s="67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</row>
    <row r="35" spans="1:37" x14ac:dyDescent="0.25">
      <c r="A35" s="2"/>
      <c r="B35" s="3">
        <v>1.4999999999999999E-2</v>
      </c>
      <c r="C35" s="3">
        <v>2.3E-2</v>
      </c>
      <c r="D35" s="3">
        <v>4.3999999999999997E-2</v>
      </c>
      <c r="E35" s="3">
        <v>4.5999999999999999E-2</v>
      </c>
      <c r="F35" s="3">
        <v>0.05</v>
      </c>
      <c r="G35" s="3">
        <v>5.6000000000000001E-2</v>
      </c>
      <c r="H35" s="4">
        <v>6.7000000000000004E-2</v>
      </c>
      <c r="I35" s="67"/>
      <c r="J35" s="67"/>
      <c r="K35" s="67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</row>
    <row r="36" spans="1:37" x14ac:dyDescent="0.25">
      <c r="A36" s="2">
        <v>1.7</v>
      </c>
      <c r="B36" s="3">
        <v>6.9</v>
      </c>
      <c r="C36" s="3">
        <v>17</v>
      </c>
      <c r="D36" s="3">
        <v>57.2</v>
      </c>
      <c r="E36" s="3">
        <v>96.3</v>
      </c>
      <c r="F36" s="3">
        <v>186</v>
      </c>
      <c r="G36" s="3">
        <v>268</v>
      </c>
      <c r="H36" s="4">
        <v>541</v>
      </c>
      <c r="I36" s="67"/>
      <c r="J36" s="67"/>
      <c r="K36" s="67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</row>
    <row r="37" spans="1:37" x14ac:dyDescent="0.25">
      <c r="A37" s="2"/>
      <c r="B37" s="3">
        <v>1.6E-2</v>
      </c>
      <c r="C37" s="3">
        <v>2.5000000000000001E-2</v>
      </c>
      <c r="D37" s="3">
        <v>4.5999999999999999E-2</v>
      </c>
      <c r="E37" s="3">
        <v>4.7E-2</v>
      </c>
      <c r="F37" s="3">
        <v>5.1999999999999998E-2</v>
      </c>
      <c r="G37" s="3">
        <v>5.7000000000000002E-2</v>
      </c>
      <c r="H37" s="4">
        <v>6.9000000000000006E-2</v>
      </c>
      <c r="I37" s="67"/>
      <c r="J37" s="67"/>
      <c r="K37" s="67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</row>
    <row r="38" spans="1:37" x14ac:dyDescent="0.25">
      <c r="A38" s="2">
        <v>1.8</v>
      </c>
      <c r="B38" s="3">
        <v>7.3</v>
      </c>
      <c r="C38" s="3">
        <v>18</v>
      </c>
      <c r="D38" s="3">
        <v>58.4</v>
      </c>
      <c r="E38" s="3">
        <v>98.3</v>
      </c>
      <c r="F38" s="3">
        <v>193</v>
      </c>
      <c r="G38" s="3">
        <v>277</v>
      </c>
      <c r="H38" s="4">
        <v>559</v>
      </c>
      <c r="I38" s="67"/>
      <c r="J38" s="67"/>
      <c r="K38" s="67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</row>
    <row r="39" spans="1:37" x14ac:dyDescent="0.25">
      <c r="A39" s="2"/>
      <c r="B39" s="3">
        <v>1.7000000000000001E-2</v>
      </c>
      <c r="C39" s="3">
        <v>2.5999999999999999E-2</v>
      </c>
      <c r="D39" s="3">
        <v>4.7E-2</v>
      </c>
      <c r="E39" s="3">
        <v>4.8000000000000001E-2</v>
      </c>
      <c r="F39" s="3">
        <v>5.3999999999999999E-2</v>
      </c>
      <c r="G39" s="3">
        <v>5.8999999999999997E-2</v>
      </c>
      <c r="H39" s="4">
        <v>7.1999999999999995E-2</v>
      </c>
      <c r="I39" s="67"/>
      <c r="J39" s="67"/>
      <c r="K39" s="67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</row>
    <row r="40" spans="1:37" x14ac:dyDescent="0.25">
      <c r="A40" s="2">
        <v>1.9</v>
      </c>
      <c r="B40" s="3">
        <v>7.7</v>
      </c>
      <c r="C40" s="3">
        <v>19</v>
      </c>
      <c r="D40" s="3">
        <v>59.7</v>
      </c>
      <c r="E40" s="3">
        <v>100</v>
      </c>
      <c r="F40" s="3">
        <v>199</v>
      </c>
      <c r="G40" s="3">
        <v>286</v>
      </c>
      <c r="H40" s="4">
        <v>576</v>
      </c>
      <c r="I40" s="67"/>
      <c r="J40" s="67"/>
      <c r="K40" s="67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</row>
    <row r="41" spans="1:37" x14ac:dyDescent="0.25">
      <c r="A41" s="2"/>
      <c r="B41" s="3">
        <v>1.7000000000000001E-2</v>
      </c>
      <c r="C41" s="3">
        <v>2.8000000000000001E-2</v>
      </c>
      <c r="D41" s="3">
        <v>4.8000000000000001E-2</v>
      </c>
      <c r="E41" s="3">
        <v>4.9000000000000002E-2</v>
      </c>
      <c r="F41" s="3">
        <v>5.5E-2</v>
      </c>
      <c r="G41" s="3">
        <v>6.0999999999999999E-2</v>
      </c>
      <c r="H41" s="4">
        <v>7.3999999999999996E-2</v>
      </c>
      <c r="I41" s="67"/>
      <c r="J41" s="67"/>
      <c r="K41" s="67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</row>
    <row r="42" spans="1:37" x14ac:dyDescent="0.25">
      <c r="A42" s="2">
        <v>2</v>
      </c>
      <c r="B42" s="3">
        <v>8.1</v>
      </c>
      <c r="C42" s="3">
        <v>20</v>
      </c>
      <c r="D42" s="3">
        <v>60.9</v>
      </c>
      <c r="E42" s="3">
        <v>102</v>
      </c>
      <c r="F42" s="3">
        <v>204</v>
      </c>
      <c r="G42" s="3">
        <v>294</v>
      </c>
      <c r="H42" s="4">
        <v>592</v>
      </c>
      <c r="I42" s="67"/>
      <c r="J42" s="67"/>
      <c r="K42" s="67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</row>
    <row r="43" spans="1:37" x14ac:dyDescent="0.25">
      <c r="A43" s="2"/>
      <c r="B43" s="3">
        <v>1.7999999999999999E-2</v>
      </c>
      <c r="C43" s="3">
        <v>2.9000000000000001E-2</v>
      </c>
      <c r="D43" s="3">
        <v>4.9000000000000002E-2</v>
      </c>
      <c r="E43" s="3">
        <v>0.05</v>
      </c>
      <c r="F43" s="3">
        <v>5.7000000000000002E-2</v>
      </c>
      <c r="G43" s="3">
        <v>6.3E-2</v>
      </c>
      <c r="H43" s="4">
        <v>7.5999999999999998E-2</v>
      </c>
      <c r="I43" s="1"/>
      <c r="J43" s="1"/>
      <c r="K43" s="1"/>
    </row>
    <row r="44" spans="1:37" x14ac:dyDescent="0.25">
      <c r="A44" s="2">
        <v>2.2000000000000002</v>
      </c>
      <c r="B44" s="3">
        <v>8.9</v>
      </c>
      <c r="C44" s="3">
        <v>22</v>
      </c>
      <c r="D44" s="3">
        <v>62.2</v>
      </c>
      <c r="E44" s="3">
        <v>103</v>
      </c>
      <c r="F44" s="3">
        <v>216</v>
      </c>
      <c r="G44" s="3">
        <v>311</v>
      </c>
      <c r="H44" s="4">
        <v>623</v>
      </c>
      <c r="I44" s="1"/>
      <c r="J44" s="1"/>
      <c r="K44" s="1"/>
    </row>
    <row r="45" spans="1:37" x14ac:dyDescent="0.25">
      <c r="A45" s="2"/>
      <c r="B45" s="3">
        <v>0.02</v>
      </c>
      <c r="C45" s="3">
        <v>3.2000000000000001E-2</v>
      </c>
      <c r="D45" s="3">
        <v>0.05</v>
      </c>
      <c r="E45" s="3">
        <v>0.05</v>
      </c>
      <c r="F45" s="3">
        <v>0.06</v>
      </c>
      <c r="G45" s="3">
        <v>6.7000000000000004E-2</v>
      </c>
      <c r="H45" s="4">
        <v>0.08</v>
      </c>
      <c r="I45" s="1"/>
      <c r="J45" s="1"/>
      <c r="K45" s="1"/>
    </row>
    <row r="46" spans="1:37" x14ac:dyDescent="0.25">
      <c r="A46" s="2">
        <v>2.4</v>
      </c>
      <c r="B46" s="3">
        <v>9.6999999999999993</v>
      </c>
      <c r="C46" s="3">
        <v>24</v>
      </c>
      <c r="D46" s="3">
        <v>64.7</v>
      </c>
      <c r="E46" s="3">
        <v>105</v>
      </c>
      <c r="F46" s="3">
        <v>226</v>
      </c>
      <c r="G46" s="3">
        <v>325</v>
      </c>
      <c r="H46" s="4">
        <v>654</v>
      </c>
      <c r="I46" s="1"/>
      <c r="J46" s="1"/>
      <c r="K46" s="1"/>
    </row>
    <row r="47" spans="1:37" x14ac:dyDescent="0.25">
      <c r="A47" s="2"/>
      <c r="B47" s="3">
        <v>2.1999999999999999E-2</v>
      </c>
      <c r="C47" s="3">
        <v>3.5000000000000003E-2</v>
      </c>
      <c r="D47" s="3">
        <v>5.1999999999999998E-2</v>
      </c>
      <c r="E47" s="3">
        <v>5.0999999999999997E-2</v>
      </c>
      <c r="F47" s="3">
        <v>6.3E-2</v>
      </c>
      <c r="G47" s="3">
        <v>7.0000000000000007E-2</v>
      </c>
      <c r="H47" s="4">
        <v>8.4000000000000005E-2</v>
      </c>
      <c r="I47" s="1"/>
      <c r="J47" s="1"/>
      <c r="K47" s="1"/>
    </row>
    <row r="48" spans="1:37" x14ac:dyDescent="0.25">
      <c r="A48" s="2">
        <v>2.6</v>
      </c>
      <c r="B48" s="3">
        <v>10.5</v>
      </c>
      <c r="C48" s="3">
        <v>26</v>
      </c>
      <c r="D48" s="3">
        <v>65.900000000000006</v>
      </c>
      <c r="E48" s="3">
        <v>110</v>
      </c>
      <c r="F48" s="3">
        <v>236</v>
      </c>
      <c r="G48" s="3">
        <v>340</v>
      </c>
      <c r="H48" s="4">
        <v>683</v>
      </c>
      <c r="I48" s="1"/>
      <c r="J48" s="1"/>
      <c r="K48" s="1"/>
    </row>
    <row r="49" spans="1:11" x14ac:dyDescent="0.25">
      <c r="A49" s="2"/>
      <c r="B49" s="3">
        <v>2.4E-2</v>
      </c>
      <c r="C49" s="3">
        <v>3.7999999999999999E-2</v>
      </c>
      <c r="D49" s="3">
        <v>5.2999999999999999E-2</v>
      </c>
      <c r="E49" s="3">
        <v>5.3999999999999999E-2</v>
      </c>
      <c r="F49" s="3">
        <v>6.6000000000000003E-2</v>
      </c>
      <c r="G49" s="3">
        <v>7.2999999999999995E-2</v>
      </c>
      <c r="H49" s="4">
        <v>8.7999999999999995E-2</v>
      </c>
      <c r="I49" s="1"/>
      <c r="J49" s="1"/>
      <c r="K49" s="1"/>
    </row>
    <row r="50" spans="1:11" x14ac:dyDescent="0.25">
      <c r="A50" s="2">
        <v>2.8</v>
      </c>
      <c r="B50" s="3">
        <v>11.4</v>
      </c>
      <c r="C50" s="3">
        <v>28</v>
      </c>
      <c r="D50" s="3">
        <v>67.2</v>
      </c>
      <c r="E50" s="3">
        <v>114</v>
      </c>
      <c r="F50" s="3">
        <v>246</v>
      </c>
      <c r="G50" s="3">
        <v>354</v>
      </c>
      <c r="H50" s="4">
        <v>712</v>
      </c>
      <c r="I50" s="1"/>
      <c r="J50" s="1"/>
      <c r="K50" s="1"/>
    </row>
    <row r="51" spans="1:11" x14ac:dyDescent="0.25">
      <c r="A51" s="2"/>
      <c r="B51" s="3">
        <v>2.5999999999999999E-2</v>
      </c>
      <c r="C51" s="3">
        <v>4.1000000000000002E-2</v>
      </c>
      <c r="D51" s="3">
        <v>5.3999999999999999E-2</v>
      </c>
      <c r="E51" s="3">
        <v>5.6000000000000001E-2</v>
      </c>
      <c r="F51" s="3">
        <v>6.9000000000000006E-2</v>
      </c>
      <c r="G51" s="3">
        <v>7.5999999999999998E-2</v>
      </c>
      <c r="H51" s="4">
        <v>9.0999999999999998E-2</v>
      </c>
      <c r="I51" s="1"/>
      <c r="J51" s="1"/>
      <c r="K51" s="1"/>
    </row>
    <row r="52" spans="1:11" x14ac:dyDescent="0.25">
      <c r="A52" s="2">
        <v>3</v>
      </c>
      <c r="B52" s="3">
        <v>12.2</v>
      </c>
      <c r="C52" s="3">
        <v>30</v>
      </c>
      <c r="D52" s="3">
        <v>69.7</v>
      </c>
      <c r="E52" s="3">
        <v>118</v>
      </c>
      <c r="F52" s="3">
        <v>256</v>
      </c>
      <c r="G52" s="3">
        <v>368</v>
      </c>
      <c r="H52" s="4">
        <v>739</v>
      </c>
      <c r="I52" s="1"/>
      <c r="J52" s="1"/>
      <c r="K52" s="1"/>
    </row>
    <row r="53" spans="1:11" x14ac:dyDescent="0.25">
      <c r="A53" s="2"/>
      <c r="B53" s="3">
        <v>2.8000000000000001E-2</v>
      </c>
      <c r="C53" s="3">
        <v>4.3999999999999997E-2</v>
      </c>
      <c r="D53" s="3">
        <v>5.6000000000000001E-2</v>
      </c>
      <c r="E53" s="3">
        <v>5.8000000000000003E-2</v>
      </c>
      <c r="F53" s="3">
        <v>7.0999999999999994E-2</v>
      </c>
      <c r="G53" s="3">
        <v>7.9000000000000001E-2</v>
      </c>
      <c r="H53" s="4">
        <v>9.5000000000000001E-2</v>
      </c>
      <c r="I53" s="1"/>
      <c r="J53" s="1"/>
      <c r="K53" s="1"/>
    </row>
    <row r="54" spans="1:11" x14ac:dyDescent="0.25">
      <c r="A54" s="2">
        <v>3.2</v>
      </c>
      <c r="B54" s="3">
        <v>13</v>
      </c>
      <c r="C54" s="3">
        <v>31.9</v>
      </c>
      <c r="D54" s="3">
        <v>70.900000000000006</v>
      </c>
      <c r="E54" s="3">
        <v>123</v>
      </c>
      <c r="F54" s="3">
        <v>265</v>
      </c>
      <c r="G54" s="3">
        <v>381</v>
      </c>
      <c r="H54" s="4">
        <v>766</v>
      </c>
      <c r="I54" s="1"/>
      <c r="J54" s="1"/>
      <c r="K54" s="1"/>
    </row>
    <row r="55" spans="1:11" x14ac:dyDescent="0.25">
      <c r="A55" s="2"/>
      <c r="B55" s="3">
        <v>2.9000000000000001E-2</v>
      </c>
      <c r="C55" s="3">
        <v>4.7E-2</v>
      </c>
      <c r="D55" s="3">
        <v>5.7000000000000002E-2</v>
      </c>
      <c r="E55" s="3">
        <v>0.06</v>
      </c>
      <c r="F55" s="3">
        <v>7.3999999999999996E-2</v>
      </c>
      <c r="G55" s="3">
        <v>8.2000000000000003E-2</v>
      </c>
      <c r="H55" s="4">
        <v>9.8000000000000004E-2</v>
      </c>
      <c r="I55" s="1"/>
      <c r="J55" s="1"/>
      <c r="K55" s="1"/>
    </row>
    <row r="56" spans="1:11" x14ac:dyDescent="0.25">
      <c r="A56" s="2">
        <v>3.4</v>
      </c>
      <c r="B56" s="3">
        <v>13.8</v>
      </c>
      <c r="C56" s="3">
        <v>33.9</v>
      </c>
      <c r="D56" s="3">
        <v>72.099999999999994</v>
      </c>
      <c r="E56" s="3">
        <v>127</v>
      </c>
      <c r="F56" s="3">
        <v>274</v>
      </c>
      <c r="G56" s="3">
        <v>394</v>
      </c>
      <c r="H56" s="4">
        <v>792</v>
      </c>
      <c r="I56" s="1"/>
      <c r="J56" s="1"/>
      <c r="K56" s="1"/>
    </row>
    <row r="57" spans="1:11" x14ac:dyDescent="0.25">
      <c r="A57" s="2"/>
      <c r="B57" s="3">
        <v>3.1E-2</v>
      </c>
      <c r="C57" s="3">
        <v>0.05</v>
      </c>
      <c r="D57" s="3">
        <v>5.8000000000000003E-2</v>
      </c>
      <c r="E57" s="3">
        <v>6.2E-2</v>
      </c>
      <c r="F57" s="3">
        <v>7.6999999999999999E-2</v>
      </c>
      <c r="G57" s="3">
        <v>8.4000000000000005E-2</v>
      </c>
      <c r="H57" s="4">
        <v>0.10100000000000001</v>
      </c>
      <c r="I57" s="1"/>
      <c r="J57" s="1"/>
      <c r="K57" s="1"/>
    </row>
    <row r="58" spans="1:11" x14ac:dyDescent="0.25">
      <c r="A58" s="2">
        <v>3.6</v>
      </c>
      <c r="B58" s="3">
        <v>14.6</v>
      </c>
      <c r="C58" s="3">
        <v>35.9</v>
      </c>
      <c r="D58" s="3">
        <v>73.400000000000006</v>
      </c>
      <c r="E58" s="3">
        <v>131</v>
      </c>
      <c r="F58" s="3">
        <v>283</v>
      </c>
      <c r="G58" s="3">
        <v>407</v>
      </c>
      <c r="H58" s="4">
        <v>817</v>
      </c>
      <c r="I58" s="1"/>
      <c r="J58" s="1"/>
      <c r="K58" s="1"/>
    </row>
    <row r="59" spans="1:11" x14ac:dyDescent="0.25">
      <c r="A59" s="2"/>
      <c r="B59" s="3">
        <v>3.3000000000000002E-2</v>
      </c>
      <c r="C59" s="3">
        <v>5.1999999999999998E-2</v>
      </c>
      <c r="D59" s="3">
        <v>5.8999999999999997E-2</v>
      </c>
      <c r="E59" s="3">
        <v>6.4000000000000001E-2</v>
      </c>
      <c r="F59" s="3">
        <v>7.9000000000000001E-2</v>
      </c>
      <c r="G59" s="3">
        <v>8.6999999999999994E-2</v>
      </c>
      <c r="H59" s="4">
        <v>0.105</v>
      </c>
      <c r="I59" s="1"/>
      <c r="J59" s="1"/>
      <c r="K59" s="1"/>
    </row>
    <row r="60" spans="1:11" x14ac:dyDescent="0.25">
      <c r="A60" s="2">
        <v>3.8</v>
      </c>
      <c r="B60" s="3">
        <v>15.4</v>
      </c>
      <c r="C60" s="3">
        <v>37.9</v>
      </c>
      <c r="D60" s="3">
        <v>74.599999999999994</v>
      </c>
      <c r="E60" s="3">
        <v>135</v>
      </c>
      <c r="F60" s="3">
        <v>292</v>
      </c>
      <c r="G60" s="3">
        <v>419</v>
      </c>
      <c r="H60" s="4">
        <v>842</v>
      </c>
      <c r="I60" s="1"/>
      <c r="J60" s="1"/>
      <c r="K60" s="1"/>
    </row>
    <row r="61" spans="1:11" x14ac:dyDescent="0.25">
      <c r="A61" s="2"/>
      <c r="B61" s="3">
        <v>3.5000000000000003E-2</v>
      </c>
      <c r="C61" s="3">
        <v>5.6000000000000001E-2</v>
      </c>
      <c r="D61" s="3">
        <v>0.06</v>
      </c>
      <c r="E61" s="3">
        <v>6.6000000000000003E-2</v>
      </c>
      <c r="F61" s="3">
        <v>8.2000000000000003E-2</v>
      </c>
      <c r="G61" s="3">
        <v>0.09</v>
      </c>
      <c r="H61" s="4">
        <v>0.108</v>
      </c>
      <c r="I61" s="1"/>
      <c r="J61" s="1"/>
      <c r="K61" s="1"/>
    </row>
    <row r="62" spans="1:11" x14ac:dyDescent="0.25">
      <c r="A62" s="2">
        <v>4</v>
      </c>
      <c r="B62" s="3">
        <v>16.2</v>
      </c>
      <c r="C62" s="3">
        <v>39.200000000000003</v>
      </c>
      <c r="D62" s="3">
        <v>75.900000000000006</v>
      </c>
      <c r="E62" s="3">
        <v>139</v>
      </c>
      <c r="F62" s="3">
        <v>300</v>
      </c>
      <c r="G62" s="3">
        <v>431</v>
      </c>
      <c r="H62" s="4">
        <v>865</v>
      </c>
      <c r="I62" s="1"/>
      <c r="J62" s="1"/>
      <c r="K62" s="1"/>
    </row>
    <row r="63" spans="1:11" x14ac:dyDescent="0.25">
      <c r="A63" s="2"/>
      <c r="B63" s="3">
        <v>3.6999999999999998E-2</v>
      </c>
      <c r="C63" s="3">
        <v>5.7000000000000002E-2</v>
      </c>
      <c r="D63" s="3">
        <v>6.0999999999999999E-2</v>
      </c>
      <c r="E63" s="3">
        <v>6.8000000000000005E-2</v>
      </c>
      <c r="F63" s="3">
        <v>8.4000000000000005E-2</v>
      </c>
      <c r="G63" s="3">
        <v>9.1999999999999998E-2</v>
      </c>
      <c r="H63" s="4">
        <v>0.111</v>
      </c>
      <c r="I63" s="1"/>
      <c r="J63" s="1"/>
      <c r="K63" s="1"/>
    </row>
    <row r="64" spans="1:11" x14ac:dyDescent="0.25">
      <c r="A64" s="2">
        <v>4.5</v>
      </c>
      <c r="B64" s="3">
        <v>18.3</v>
      </c>
      <c r="C64" s="3">
        <v>41.2</v>
      </c>
      <c r="D64" s="3">
        <v>77.099999999999994</v>
      </c>
      <c r="E64" s="3">
        <v>149</v>
      </c>
      <c r="F64" s="3">
        <v>321</v>
      </c>
      <c r="G64" s="3">
        <v>461</v>
      </c>
      <c r="H64" s="4">
        <v>920</v>
      </c>
      <c r="I64" s="1"/>
      <c r="J64" s="1"/>
      <c r="K64" s="1"/>
    </row>
    <row r="65" spans="1:11" x14ac:dyDescent="0.25">
      <c r="A65" s="2"/>
      <c r="B65" s="3">
        <v>4.1000000000000002E-2</v>
      </c>
      <c r="C65" s="3">
        <v>0.06</v>
      </c>
      <c r="D65" s="3">
        <v>6.2E-2</v>
      </c>
      <c r="E65" s="3">
        <v>7.2999999999999995E-2</v>
      </c>
      <c r="F65" s="3">
        <v>0.09</v>
      </c>
      <c r="G65" s="3">
        <v>9.9000000000000005E-2</v>
      </c>
      <c r="H65" s="4">
        <v>0.11799999999999999</v>
      </c>
      <c r="I65" s="1"/>
      <c r="J65" s="1"/>
      <c r="K65" s="1"/>
    </row>
    <row r="66" spans="1:11" x14ac:dyDescent="0.25">
      <c r="A66" s="2">
        <v>5</v>
      </c>
      <c r="B66" s="3">
        <v>20.3</v>
      </c>
      <c r="C66" s="3">
        <v>43.3</v>
      </c>
      <c r="D66" s="3">
        <v>80.3</v>
      </c>
      <c r="E66" s="3">
        <v>158</v>
      </c>
      <c r="F66" s="3">
        <v>339</v>
      </c>
      <c r="G66" s="3">
        <v>486</v>
      </c>
      <c r="H66" s="4">
        <v>974</v>
      </c>
      <c r="I66" s="1"/>
      <c r="J66" s="1"/>
      <c r="K66" s="1"/>
    </row>
    <row r="67" spans="1:11" x14ac:dyDescent="0.25">
      <c r="A67" s="2"/>
      <c r="B67" s="3">
        <v>4.5999999999999999E-2</v>
      </c>
      <c r="C67" s="3">
        <v>6.3E-2</v>
      </c>
      <c r="D67" s="3">
        <v>6.4000000000000001E-2</v>
      </c>
      <c r="E67" s="3">
        <v>7.6999999999999999E-2</v>
      </c>
      <c r="F67" s="3">
        <v>9.5000000000000001E-2</v>
      </c>
      <c r="G67" s="3">
        <v>0.104</v>
      </c>
      <c r="H67" s="4">
        <v>0.125</v>
      </c>
      <c r="I67" s="1"/>
      <c r="J67" s="1"/>
      <c r="K67" s="1"/>
    </row>
    <row r="68" spans="1:11" x14ac:dyDescent="0.25">
      <c r="A68" s="2">
        <v>5.5</v>
      </c>
      <c r="B68" s="3">
        <v>22.3</v>
      </c>
      <c r="C68" s="3">
        <v>44.6</v>
      </c>
      <c r="D68" s="3">
        <v>84.8</v>
      </c>
      <c r="E68" s="3">
        <v>166</v>
      </c>
      <c r="F68" s="3">
        <v>357</v>
      </c>
      <c r="G68" s="3">
        <v>512</v>
      </c>
      <c r="H68" s="4">
        <v>1026</v>
      </c>
      <c r="I68" s="1"/>
      <c r="J68" s="1"/>
      <c r="K68" s="1"/>
    </row>
    <row r="69" spans="1:11" x14ac:dyDescent="0.25">
      <c r="A69" s="2"/>
      <c r="B69" s="3">
        <v>5.0999999999999997E-2</v>
      </c>
      <c r="C69" s="3">
        <v>6.5000000000000002E-2</v>
      </c>
      <c r="D69" s="3">
        <v>6.8000000000000005E-2</v>
      </c>
      <c r="E69" s="3">
        <v>8.1000000000000003E-2</v>
      </c>
      <c r="F69" s="3">
        <v>0.1</v>
      </c>
      <c r="G69" s="3">
        <v>0.11</v>
      </c>
      <c r="H69" s="4">
        <v>0.13100000000000001</v>
      </c>
      <c r="I69" s="1"/>
      <c r="J69" s="1"/>
      <c r="K69" s="1"/>
    </row>
    <row r="70" spans="1:11" x14ac:dyDescent="0.25">
      <c r="A70" s="2">
        <v>6</v>
      </c>
      <c r="B70" s="3">
        <v>24.3</v>
      </c>
      <c r="C70" s="3">
        <v>46</v>
      </c>
      <c r="D70" s="3">
        <v>88.6</v>
      </c>
      <c r="E70" s="3">
        <v>174</v>
      </c>
      <c r="F70" s="3">
        <v>374</v>
      </c>
      <c r="G70" s="3">
        <v>537</v>
      </c>
      <c r="H70" s="4">
        <v>1076</v>
      </c>
      <c r="I70" s="1"/>
      <c r="J70" s="1"/>
      <c r="K70" s="1"/>
    </row>
    <row r="71" spans="1:11" x14ac:dyDescent="0.25">
      <c r="A71" s="2"/>
      <c r="B71" s="3">
        <v>5.6000000000000001E-2</v>
      </c>
      <c r="C71" s="3">
        <v>6.7000000000000004E-2</v>
      </c>
      <c r="D71" s="3">
        <v>7.0999999999999994E-2</v>
      </c>
      <c r="E71" s="3">
        <v>8.5000000000000006E-2</v>
      </c>
      <c r="F71" s="3">
        <v>0.105</v>
      </c>
      <c r="G71" s="3">
        <v>0.115</v>
      </c>
      <c r="H71" s="4">
        <v>0.13800000000000001</v>
      </c>
      <c r="I71" s="1"/>
      <c r="J71" s="1"/>
      <c r="K71" s="1"/>
    </row>
    <row r="72" spans="1:11" x14ac:dyDescent="0.25">
      <c r="A72" s="2">
        <v>6.5</v>
      </c>
      <c r="B72" s="3">
        <v>26.4</v>
      </c>
      <c r="C72" s="3">
        <v>47.4</v>
      </c>
      <c r="D72" s="3">
        <v>92.7</v>
      </c>
      <c r="E72" s="3">
        <v>182</v>
      </c>
      <c r="F72" s="3">
        <v>391</v>
      </c>
      <c r="G72" s="3">
        <v>561</v>
      </c>
      <c r="H72" s="4">
        <v>1123</v>
      </c>
      <c r="I72" s="1"/>
      <c r="J72" s="1"/>
      <c r="K72" s="1"/>
    </row>
    <row r="73" spans="1:11" x14ac:dyDescent="0.25">
      <c r="A73" s="2"/>
      <c r="B73" s="3">
        <v>0.06</v>
      </c>
      <c r="C73" s="3">
        <v>6.9000000000000006E-2</v>
      </c>
      <c r="D73" s="3">
        <v>7.3999999999999996E-2</v>
      </c>
      <c r="E73" s="3">
        <v>8.8999999999999996E-2</v>
      </c>
      <c r="F73" s="3">
        <v>0.109</v>
      </c>
      <c r="G73" s="3">
        <v>0.12</v>
      </c>
      <c r="H73" s="4">
        <v>0.14399999999999999</v>
      </c>
      <c r="I73" s="1"/>
      <c r="J73" s="1"/>
      <c r="K73" s="1"/>
    </row>
    <row r="74" spans="1:11" x14ac:dyDescent="0.25">
      <c r="A74" s="2">
        <v>7</v>
      </c>
      <c r="B74" s="3">
        <v>28.4</v>
      </c>
      <c r="C74" s="3">
        <v>48.8</v>
      </c>
      <c r="D74" s="3">
        <v>96.6</v>
      </c>
      <c r="E74" s="3">
        <v>189</v>
      </c>
      <c r="F74" s="3">
        <v>408</v>
      </c>
      <c r="G74" s="3">
        <v>584</v>
      </c>
      <c r="H74" s="4">
        <v>1169</v>
      </c>
      <c r="I74" s="1"/>
      <c r="J74" s="1"/>
      <c r="K74" s="1"/>
    </row>
    <row r="75" spans="1:11" x14ac:dyDescent="0.25">
      <c r="A75" s="2"/>
      <c r="B75" s="3">
        <v>6.4000000000000001E-2</v>
      </c>
      <c r="C75" s="3">
        <v>7.0999999999999994E-2</v>
      </c>
      <c r="D75" s="3">
        <v>7.6999999999999999E-2</v>
      </c>
      <c r="E75" s="3">
        <v>9.2999999999999999E-2</v>
      </c>
      <c r="F75" s="3">
        <v>0.114</v>
      </c>
      <c r="G75" s="3">
        <v>0.125</v>
      </c>
      <c r="H75" s="4">
        <v>0.15</v>
      </c>
      <c r="I75" s="1"/>
      <c r="J75" s="1"/>
      <c r="K75" s="1"/>
    </row>
    <row r="76" spans="1:11" x14ac:dyDescent="0.25">
      <c r="A76" s="2">
        <v>7.5</v>
      </c>
      <c r="B76" s="3">
        <v>30.4</v>
      </c>
      <c r="C76" s="3">
        <v>49.4</v>
      </c>
      <c r="D76" s="3">
        <v>100</v>
      </c>
      <c r="E76" s="3">
        <v>197</v>
      </c>
      <c r="F76" s="3">
        <v>423</v>
      </c>
      <c r="G76" s="3">
        <v>607</v>
      </c>
      <c r="H76" s="4">
        <v>1214</v>
      </c>
      <c r="I76" s="1"/>
      <c r="J76" s="1"/>
      <c r="K76" s="1"/>
    </row>
    <row r="77" spans="1:11" x14ac:dyDescent="0.25">
      <c r="A77" s="2"/>
      <c r="B77" s="3">
        <v>6.9000000000000006E-2</v>
      </c>
      <c r="C77" s="3">
        <v>7.1999999999999995E-2</v>
      </c>
      <c r="D77" s="3">
        <v>0.08</v>
      </c>
      <c r="E77" s="3">
        <v>9.7000000000000003E-2</v>
      </c>
      <c r="F77" s="3">
        <v>0.11799999999999999</v>
      </c>
      <c r="G77" s="3">
        <v>0.13</v>
      </c>
      <c r="H77" s="4">
        <v>0.155</v>
      </c>
      <c r="I77" s="1"/>
      <c r="J77" s="1"/>
      <c r="K77" s="1"/>
    </row>
    <row r="78" spans="1:11" x14ac:dyDescent="0.25">
      <c r="A78" s="2">
        <v>8</v>
      </c>
      <c r="B78" s="3">
        <v>31.1</v>
      </c>
      <c r="C78" s="3">
        <v>50.8</v>
      </c>
      <c r="D78" s="3">
        <v>104</v>
      </c>
      <c r="E78" s="3">
        <v>204</v>
      </c>
      <c r="F78" s="3">
        <v>438</v>
      </c>
      <c r="G78" s="3">
        <v>628</v>
      </c>
      <c r="H78" s="4">
        <v>1256</v>
      </c>
      <c r="I78" s="1"/>
      <c r="J78" s="1"/>
      <c r="K78" s="1"/>
    </row>
    <row r="79" spans="1:11" x14ac:dyDescent="0.25">
      <c r="A79" s="2"/>
      <c r="B79" s="3">
        <v>7.0999999999999994E-2</v>
      </c>
      <c r="C79" s="3">
        <v>7.3999999999999996E-2</v>
      </c>
      <c r="D79" s="3">
        <v>8.3000000000000004E-2</v>
      </c>
      <c r="E79" s="3">
        <v>0.1</v>
      </c>
      <c r="F79" s="3">
        <v>0.122</v>
      </c>
      <c r="G79" s="3">
        <v>0.13500000000000001</v>
      </c>
      <c r="H79" s="4">
        <v>0.161</v>
      </c>
      <c r="I79" s="1"/>
      <c r="J79" s="1"/>
      <c r="K79" s="1"/>
    </row>
    <row r="80" spans="1:11" x14ac:dyDescent="0.25">
      <c r="A80" s="2">
        <v>8.5</v>
      </c>
      <c r="B80" s="3">
        <v>32</v>
      </c>
      <c r="C80" s="3">
        <v>52.2</v>
      </c>
      <c r="D80" s="3">
        <v>108</v>
      </c>
      <c r="E80" s="3">
        <v>211</v>
      </c>
      <c r="F80" s="3">
        <v>453</v>
      </c>
      <c r="G80" s="3">
        <v>649</v>
      </c>
      <c r="H80" s="4">
        <v>1298</v>
      </c>
      <c r="I80" s="1"/>
      <c r="J80" s="1"/>
      <c r="K80" s="1"/>
    </row>
    <row r="81" spans="1:11" x14ac:dyDescent="0.25">
      <c r="A81" s="2"/>
      <c r="B81" s="3">
        <v>7.2999999999999995E-2</v>
      </c>
      <c r="C81" s="3">
        <v>7.5999999999999998E-2</v>
      </c>
      <c r="D81" s="3">
        <v>8.5999999999999993E-2</v>
      </c>
      <c r="E81" s="3">
        <v>0.10299999999999999</v>
      </c>
      <c r="F81" s="3">
        <v>0.127</v>
      </c>
      <c r="G81" s="3">
        <v>0.13900000000000001</v>
      </c>
      <c r="H81" s="4">
        <v>0.16600000000000001</v>
      </c>
      <c r="I81" s="1"/>
      <c r="J81" s="1"/>
      <c r="K81" s="1"/>
    </row>
    <row r="82" spans="1:11" x14ac:dyDescent="0.25">
      <c r="A82" s="2">
        <v>9</v>
      </c>
      <c r="B82" s="3">
        <v>32.4</v>
      </c>
      <c r="C82" s="3">
        <v>52.9</v>
      </c>
      <c r="D82" s="3">
        <v>111</v>
      </c>
      <c r="E82" s="3">
        <v>218</v>
      </c>
      <c r="F82" s="3">
        <v>467</v>
      </c>
      <c r="G82" s="3">
        <v>670</v>
      </c>
      <c r="H82" s="4">
        <v>1338</v>
      </c>
      <c r="I82" s="1"/>
      <c r="J82" s="1"/>
      <c r="K82" s="1"/>
    </row>
    <row r="83" spans="1:11" x14ac:dyDescent="0.25">
      <c r="A83" s="2"/>
      <c r="B83" s="3">
        <v>7.3999999999999996E-2</v>
      </c>
      <c r="C83" s="3">
        <v>7.6999999999999999E-2</v>
      </c>
      <c r="D83" s="3">
        <v>8.8999999999999996E-2</v>
      </c>
      <c r="E83" s="3">
        <v>0.107</v>
      </c>
      <c r="F83" s="3">
        <v>0.13</v>
      </c>
      <c r="G83" s="3">
        <v>0.14299999999999999</v>
      </c>
      <c r="H83" s="4">
        <v>0.17100000000000001</v>
      </c>
      <c r="I83" s="1"/>
      <c r="J83" s="1"/>
      <c r="K83" s="1"/>
    </row>
    <row r="84" spans="1:11" x14ac:dyDescent="0.25">
      <c r="A84" s="2">
        <v>9.5</v>
      </c>
      <c r="B84" s="3">
        <v>33.299999999999997</v>
      </c>
      <c r="C84" s="3">
        <v>54.2</v>
      </c>
      <c r="D84" s="3">
        <v>114</v>
      </c>
      <c r="E84" s="3">
        <v>224</v>
      </c>
      <c r="F84" s="3">
        <v>481</v>
      </c>
      <c r="G84" s="3">
        <v>689</v>
      </c>
      <c r="H84" s="4">
        <v>1378</v>
      </c>
      <c r="I84" s="1"/>
      <c r="J84" s="1"/>
      <c r="K84" s="1"/>
    </row>
    <row r="85" spans="1:11" x14ac:dyDescent="0.25">
      <c r="A85" s="2"/>
      <c r="B85" s="3">
        <v>7.5999999999999998E-2</v>
      </c>
      <c r="C85" s="3">
        <v>7.9000000000000001E-2</v>
      </c>
      <c r="D85" s="3">
        <v>9.1999999999999998E-2</v>
      </c>
      <c r="E85" s="3">
        <v>0.11</v>
      </c>
      <c r="F85" s="3">
        <v>0.13400000000000001</v>
      </c>
      <c r="G85" s="3">
        <v>0.14799999999999999</v>
      </c>
      <c r="H85" s="4">
        <v>0.17599999999999999</v>
      </c>
      <c r="I85" s="1"/>
      <c r="J85" s="1"/>
      <c r="K85" s="1"/>
    </row>
    <row r="86" spans="1:11" x14ac:dyDescent="0.25">
      <c r="A86" s="2">
        <v>10</v>
      </c>
      <c r="B86" s="3">
        <v>34.200000000000003</v>
      </c>
      <c r="C86" s="3">
        <v>54.9</v>
      </c>
      <c r="D86" s="3">
        <v>118</v>
      </c>
      <c r="E86" s="3">
        <v>230</v>
      </c>
      <c r="F86" s="3">
        <v>495</v>
      </c>
      <c r="G86" s="3">
        <v>709</v>
      </c>
      <c r="H86" s="4">
        <v>1416</v>
      </c>
      <c r="I86" s="1"/>
      <c r="J86" s="1"/>
      <c r="K86" s="1"/>
    </row>
    <row r="87" spans="1:11" x14ac:dyDescent="0.25">
      <c r="A87" s="2"/>
      <c r="B87" s="3">
        <v>7.8E-2</v>
      </c>
      <c r="C87" s="3">
        <v>0.08</v>
      </c>
      <c r="D87" s="3">
        <v>9.4E-2</v>
      </c>
      <c r="E87" s="3">
        <v>0.113</v>
      </c>
      <c r="F87" s="3">
        <v>0.13800000000000001</v>
      </c>
      <c r="G87" s="3">
        <v>0.152</v>
      </c>
      <c r="H87" s="4">
        <v>0.18099999999999999</v>
      </c>
      <c r="I87" s="1"/>
      <c r="J87" s="1"/>
      <c r="K87" s="1"/>
    </row>
    <row r="88" spans="1:11" x14ac:dyDescent="0.25">
      <c r="A88" s="2">
        <v>11</v>
      </c>
      <c r="B88" s="3">
        <v>35.1</v>
      </c>
      <c r="C88" s="3">
        <v>55.5</v>
      </c>
      <c r="D88" s="3">
        <v>124</v>
      </c>
      <c r="E88" s="3">
        <v>242</v>
      </c>
      <c r="F88" s="3">
        <v>520</v>
      </c>
      <c r="G88" s="3">
        <v>745</v>
      </c>
      <c r="H88" s="4">
        <v>1487</v>
      </c>
      <c r="I88" s="1"/>
      <c r="J88" s="1"/>
      <c r="K88" s="1"/>
    </row>
    <row r="89" spans="1:11" x14ac:dyDescent="0.25">
      <c r="A89" s="2"/>
      <c r="B89" s="3">
        <v>0.08</v>
      </c>
      <c r="C89" s="3">
        <v>0.08</v>
      </c>
      <c r="D89" s="3">
        <v>9.9000000000000005E-2</v>
      </c>
      <c r="E89" s="3">
        <v>0.11899999999999999</v>
      </c>
      <c r="F89" s="3">
        <v>0.14499999999999999</v>
      </c>
      <c r="G89" s="3">
        <v>0.159</v>
      </c>
      <c r="H89" s="4">
        <v>0.191</v>
      </c>
      <c r="I89" s="1"/>
      <c r="J89" s="1"/>
      <c r="K89" s="1"/>
    </row>
    <row r="90" spans="1:11" x14ac:dyDescent="0.25">
      <c r="A90" s="2">
        <v>12</v>
      </c>
      <c r="B90" s="3">
        <v>36.4</v>
      </c>
      <c r="C90" s="3">
        <v>56.9</v>
      </c>
      <c r="D90" s="3">
        <v>130</v>
      </c>
      <c r="E90" s="3">
        <v>254</v>
      </c>
      <c r="F90" s="3">
        <v>545</v>
      </c>
      <c r="G90" s="3">
        <v>780</v>
      </c>
      <c r="H90" s="4">
        <v>1558</v>
      </c>
      <c r="I90" s="1"/>
      <c r="J90" s="1"/>
      <c r="K90" s="1"/>
    </row>
    <row r="91" spans="1:11" x14ac:dyDescent="0.25">
      <c r="A91" s="2"/>
      <c r="B91" s="3">
        <v>8.3000000000000004E-2</v>
      </c>
      <c r="C91" s="3">
        <v>8.3000000000000004E-2</v>
      </c>
      <c r="D91" s="3">
        <v>0.104</v>
      </c>
      <c r="E91" s="3">
        <v>0.125</v>
      </c>
      <c r="F91" s="3">
        <v>0.152</v>
      </c>
      <c r="G91" s="3">
        <v>0.16700000000000001</v>
      </c>
      <c r="H91" s="4">
        <v>0.2</v>
      </c>
      <c r="I91" s="1"/>
      <c r="J91" s="1"/>
      <c r="K91" s="1"/>
    </row>
    <row r="92" spans="1:11" x14ac:dyDescent="0.25">
      <c r="A92" s="2">
        <v>13</v>
      </c>
      <c r="B92" s="3">
        <v>37.299999999999997</v>
      </c>
      <c r="C92" s="3">
        <v>59.5</v>
      </c>
      <c r="D92" s="3">
        <v>136</v>
      </c>
      <c r="E92" s="3">
        <v>265</v>
      </c>
      <c r="F92" s="3">
        <v>569</v>
      </c>
      <c r="G92" s="3">
        <v>815</v>
      </c>
      <c r="H92" s="4">
        <v>1626</v>
      </c>
      <c r="I92" s="1"/>
      <c r="J92" s="1"/>
      <c r="K92" s="1"/>
    </row>
    <row r="93" spans="1:11" x14ac:dyDescent="0.25">
      <c r="A93" s="2"/>
      <c r="B93" s="3">
        <v>8.5000000000000006E-2</v>
      </c>
      <c r="C93" s="3">
        <v>8.6999999999999994E-2</v>
      </c>
      <c r="D93" s="3">
        <v>0.109</v>
      </c>
      <c r="E93" s="3">
        <v>0.13</v>
      </c>
      <c r="F93" s="3">
        <v>0.159</v>
      </c>
      <c r="G93" s="3">
        <v>0.17399999999999999</v>
      </c>
      <c r="H93" s="4">
        <v>0.20799999999999999</v>
      </c>
      <c r="I93" s="1"/>
      <c r="J93" s="1"/>
      <c r="K93" s="1"/>
    </row>
    <row r="94" spans="1:11" x14ac:dyDescent="0.25">
      <c r="A94" s="2">
        <v>14</v>
      </c>
      <c r="B94" s="3">
        <v>38.6</v>
      </c>
      <c r="C94" s="3">
        <v>62.1</v>
      </c>
      <c r="D94" s="3">
        <v>142</v>
      </c>
      <c r="E94" s="3">
        <v>276</v>
      </c>
      <c r="F94" s="3">
        <v>592</v>
      </c>
      <c r="G94" s="3">
        <v>848</v>
      </c>
      <c r="H94" s="4">
        <v>1691</v>
      </c>
      <c r="I94" s="1"/>
      <c r="J94" s="1"/>
      <c r="K94" s="1"/>
    </row>
    <row r="95" spans="1:11" x14ac:dyDescent="0.25">
      <c r="A95" s="2"/>
      <c r="B95" s="3">
        <v>8.7999999999999995E-2</v>
      </c>
      <c r="C95" s="3">
        <v>9.0999999999999998E-2</v>
      </c>
      <c r="D95" s="3">
        <v>0.113</v>
      </c>
      <c r="E95" s="3">
        <v>0.13500000000000001</v>
      </c>
      <c r="F95" s="3">
        <v>0.16500000000000001</v>
      </c>
      <c r="G95" s="3">
        <v>0.182</v>
      </c>
      <c r="H95" s="4">
        <v>0.217</v>
      </c>
      <c r="I95" s="1"/>
      <c r="J95" s="1"/>
      <c r="K95" s="1"/>
    </row>
    <row r="96" spans="1:11" x14ac:dyDescent="0.25">
      <c r="A96" s="2">
        <v>15</v>
      </c>
      <c r="B96" s="3">
        <v>39.5</v>
      </c>
      <c r="C96" s="3">
        <v>64.5</v>
      </c>
      <c r="D96" s="3">
        <v>147</v>
      </c>
      <c r="E96" s="3">
        <v>287</v>
      </c>
      <c r="F96" s="3">
        <v>615</v>
      </c>
      <c r="G96" s="3">
        <v>880</v>
      </c>
      <c r="H96" s="4">
        <v>1754</v>
      </c>
      <c r="I96" s="1"/>
      <c r="J96" s="1"/>
      <c r="K96" s="1"/>
    </row>
    <row r="97" spans="1:11" x14ac:dyDescent="0.25">
      <c r="A97" s="2"/>
      <c r="B97" s="3">
        <v>0.09</v>
      </c>
      <c r="C97" s="3">
        <v>9.4E-2</v>
      </c>
      <c r="D97" s="3">
        <v>0.11799999999999999</v>
      </c>
      <c r="E97" s="3">
        <v>0.14099999999999999</v>
      </c>
      <c r="F97" s="3">
        <v>0.17199999999999999</v>
      </c>
      <c r="G97" s="3">
        <v>0.188</v>
      </c>
      <c r="H97" s="4">
        <v>0.22500000000000001</v>
      </c>
      <c r="I97" s="1"/>
      <c r="J97" s="1"/>
      <c r="K97" s="1"/>
    </row>
    <row r="98" spans="1:11" x14ac:dyDescent="0.25">
      <c r="A98" s="2">
        <v>16</v>
      </c>
      <c r="B98" s="3">
        <v>40.4</v>
      </c>
      <c r="C98" s="3">
        <v>66.8</v>
      </c>
      <c r="D98" s="3">
        <v>152</v>
      </c>
      <c r="E98" s="3">
        <v>297</v>
      </c>
      <c r="F98" s="3">
        <v>636</v>
      </c>
      <c r="G98" s="3">
        <v>910</v>
      </c>
      <c r="H98" s="4">
        <v>1815</v>
      </c>
      <c r="I98" s="1"/>
      <c r="J98" s="1"/>
      <c r="K98" s="1"/>
    </row>
    <row r="99" spans="1:11" x14ac:dyDescent="0.25">
      <c r="A99" s="2"/>
      <c r="B99" s="3">
        <v>9.1999999999999998E-2</v>
      </c>
      <c r="C99" s="3">
        <v>9.8000000000000004E-2</v>
      </c>
      <c r="D99" s="3">
        <v>0.122</v>
      </c>
      <c r="E99" s="3">
        <v>0.14599999999999999</v>
      </c>
      <c r="F99" s="3">
        <v>0.17799999999999999</v>
      </c>
      <c r="G99" s="3">
        <v>0.19500000000000001</v>
      </c>
      <c r="H99" s="4">
        <v>0.23300000000000001</v>
      </c>
      <c r="I99" s="1"/>
      <c r="J99" s="1"/>
      <c r="K99" s="1"/>
    </row>
    <row r="100" spans="1:11" x14ac:dyDescent="0.25">
      <c r="A100" s="2">
        <v>17</v>
      </c>
      <c r="B100" s="3">
        <v>41.3</v>
      </c>
      <c r="C100" s="3">
        <v>69.099999999999994</v>
      </c>
      <c r="D100" s="3">
        <v>157</v>
      </c>
      <c r="E100" s="3">
        <v>307</v>
      </c>
      <c r="F100" s="3">
        <v>657</v>
      </c>
      <c r="G100" s="3">
        <v>940</v>
      </c>
      <c r="H100" s="4">
        <v>1875</v>
      </c>
      <c r="I100" s="1"/>
      <c r="J100" s="1"/>
      <c r="K100" s="1"/>
    </row>
    <row r="101" spans="1:11" x14ac:dyDescent="0.25">
      <c r="A101" s="2"/>
      <c r="B101" s="3">
        <v>9.4E-2</v>
      </c>
      <c r="C101" s="3">
        <v>0.10100000000000001</v>
      </c>
      <c r="D101" s="3">
        <v>0.126</v>
      </c>
      <c r="E101" s="3">
        <v>0.15</v>
      </c>
      <c r="F101" s="3">
        <v>0.184</v>
      </c>
      <c r="G101" s="3">
        <v>0.20100000000000001</v>
      </c>
      <c r="H101" s="4">
        <v>0.24</v>
      </c>
      <c r="I101" s="1"/>
      <c r="J101" s="1"/>
      <c r="K101" s="1"/>
    </row>
    <row r="102" spans="1:11" x14ac:dyDescent="0.25">
      <c r="A102" s="2">
        <v>18</v>
      </c>
      <c r="B102" s="3">
        <v>42.2</v>
      </c>
      <c r="C102" s="3">
        <v>71.3</v>
      </c>
      <c r="D102" s="3">
        <v>162</v>
      </c>
      <c r="E102" s="3">
        <v>317</v>
      </c>
      <c r="F102" s="3">
        <v>678</v>
      </c>
      <c r="G102" s="3">
        <v>969</v>
      </c>
      <c r="H102" s="4">
        <v>1932</v>
      </c>
      <c r="I102" s="1"/>
      <c r="J102" s="1"/>
      <c r="K102" s="1"/>
    </row>
    <row r="103" spans="1:11" x14ac:dyDescent="0.25">
      <c r="A103" s="2"/>
      <c r="B103" s="3">
        <v>9.6000000000000002E-2</v>
      </c>
      <c r="C103" s="3">
        <v>0.104</v>
      </c>
      <c r="D103" s="3">
        <v>0.13</v>
      </c>
      <c r="E103" s="3">
        <v>0.155</v>
      </c>
      <c r="F103" s="3">
        <v>0.189</v>
      </c>
      <c r="G103" s="3">
        <v>0.20799999999999999</v>
      </c>
      <c r="H103" s="4">
        <v>0.248</v>
      </c>
      <c r="I103" s="1"/>
      <c r="J103" s="1"/>
      <c r="K103" s="1"/>
    </row>
    <row r="104" spans="1:11" x14ac:dyDescent="0.25">
      <c r="A104" s="2">
        <v>19</v>
      </c>
      <c r="B104" s="3">
        <v>43</v>
      </c>
      <c r="C104" s="3">
        <v>73.5</v>
      </c>
      <c r="D104" s="3">
        <v>167</v>
      </c>
      <c r="E104" s="3">
        <v>326</v>
      </c>
      <c r="F104" s="3">
        <v>698</v>
      </c>
      <c r="G104" s="3">
        <v>998</v>
      </c>
      <c r="H104" s="4">
        <v>1988</v>
      </c>
      <c r="I104" s="1"/>
      <c r="J104" s="1"/>
      <c r="K104" s="1"/>
    </row>
    <row r="105" spans="1:11" x14ac:dyDescent="0.25">
      <c r="A105" s="2"/>
      <c r="B105" s="3">
        <v>9.8000000000000004E-2</v>
      </c>
      <c r="C105" s="3">
        <v>0.107</v>
      </c>
      <c r="D105" s="3">
        <v>0.13400000000000001</v>
      </c>
      <c r="E105" s="3">
        <v>0.16</v>
      </c>
      <c r="F105" s="3">
        <v>0.19500000000000001</v>
      </c>
      <c r="G105" s="3">
        <v>0.214</v>
      </c>
      <c r="H105" s="4">
        <v>0.255</v>
      </c>
      <c r="I105" s="1"/>
      <c r="J105" s="1"/>
      <c r="K105" s="1"/>
    </row>
    <row r="106" spans="1:11" x14ac:dyDescent="0.25">
      <c r="A106" s="2">
        <v>20</v>
      </c>
      <c r="B106" s="3">
        <v>43.9</v>
      </c>
      <c r="C106" s="3">
        <v>75.599999999999994</v>
      </c>
      <c r="D106" s="3">
        <v>172</v>
      </c>
      <c r="E106" s="3">
        <v>335</v>
      </c>
      <c r="F106" s="3">
        <v>717</v>
      </c>
      <c r="G106" s="3">
        <v>1025</v>
      </c>
      <c r="H106" s="4">
        <v>2042</v>
      </c>
      <c r="I106" s="1"/>
      <c r="J106" s="1"/>
      <c r="K106" s="1"/>
    </row>
    <row r="107" spans="1:11" x14ac:dyDescent="0.25">
      <c r="A107" s="2"/>
      <c r="B107" s="3">
        <v>0.1</v>
      </c>
      <c r="C107" s="3">
        <v>0.11</v>
      </c>
      <c r="D107" s="3">
        <v>0.13800000000000001</v>
      </c>
      <c r="E107" s="3">
        <v>0.16400000000000001</v>
      </c>
      <c r="F107" s="3">
        <v>0.2</v>
      </c>
      <c r="G107" s="3">
        <v>0.219</v>
      </c>
      <c r="H107" s="4">
        <v>0.26200000000000001</v>
      </c>
      <c r="I107" s="1"/>
      <c r="J107" s="1"/>
      <c r="K107" s="1"/>
    </row>
    <row r="108" spans="1:11" x14ac:dyDescent="0.25">
      <c r="A108" s="2">
        <v>22</v>
      </c>
      <c r="B108" s="3">
        <v>44.5</v>
      </c>
      <c r="C108" s="3">
        <v>79.5</v>
      </c>
      <c r="D108" s="3">
        <v>181</v>
      </c>
      <c r="E108" s="3">
        <v>352</v>
      </c>
      <c r="F108" s="3">
        <v>753</v>
      </c>
      <c r="G108" s="3">
        <v>1077</v>
      </c>
      <c r="H108" s="4">
        <v>2145</v>
      </c>
      <c r="I108" s="1"/>
      <c r="J108" s="1"/>
      <c r="K108" s="1"/>
    </row>
    <row r="109" spans="1:11" x14ac:dyDescent="0.25">
      <c r="A109" s="2"/>
      <c r="B109" s="3">
        <v>0.10100000000000001</v>
      </c>
      <c r="C109" s="3">
        <v>0.11600000000000001</v>
      </c>
      <c r="D109" s="3">
        <v>0.14499999999999999</v>
      </c>
      <c r="E109" s="3">
        <v>0.17299999999999999</v>
      </c>
      <c r="F109" s="3">
        <v>0.21</v>
      </c>
      <c r="G109" s="3">
        <v>0.23100000000000001</v>
      </c>
      <c r="H109" s="4">
        <v>0.27500000000000002</v>
      </c>
      <c r="I109" s="1"/>
      <c r="J109" s="1"/>
      <c r="K109" s="1"/>
    </row>
    <row r="110" spans="1:11" x14ac:dyDescent="0.25">
      <c r="A110" s="2">
        <v>24</v>
      </c>
      <c r="B110" s="3">
        <v>45.5</v>
      </c>
      <c r="C110" s="3">
        <v>83.4</v>
      </c>
      <c r="D110" s="3">
        <v>189</v>
      </c>
      <c r="E110" s="3">
        <v>369</v>
      </c>
      <c r="F110" s="3">
        <v>789</v>
      </c>
      <c r="G110" s="3">
        <v>1128</v>
      </c>
      <c r="H110" s="4">
        <v>2246</v>
      </c>
      <c r="I110" s="1"/>
      <c r="J110" s="1"/>
      <c r="K110" s="1"/>
    </row>
    <row r="111" spans="1:11" x14ac:dyDescent="0.25">
      <c r="A111" s="2"/>
      <c r="B111" s="3">
        <v>0.10299999999999999</v>
      </c>
      <c r="C111" s="3">
        <v>0.122</v>
      </c>
      <c r="D111" s="3">
        <v>0.152</v>
      </c>
      <c r="E111" s="3">
        <v>0.18099999999999999</v>
      </c>
      <c r="F111" s="3">
        <v>0.22</v>
      </c>
      <c r="G111" s="3">
        <v>0.24099999999999999</v>
      </c>
      <c r="H111" s="4">
        <v>0.28799999999999998</v>
      </c>
      <c r="I111" s="1"/>
      <c r="J111" s="1"/>
      <c r="K111" s="1"/>
    </row>
    <row r="112" spans="1:11" x14ac:dyDescent="0.25">
      <c r="A112" s="2">
        <v>26</v>
      </c>
      <c r="B112" s="3">
        <v>47.6</v>
      </c>
      <c r="C112" s="3">
        <v>87.1</v>
      </c>
      <c r="D112" s="3">
        <v>198</v>
      </c>
      <c r="E112" s="3">
        <v>385</v>
      </c>
      <c r="F112" s="3">
        <v>823</v>
      </c>
      <c r="G112" s="3">
        <v>1176</v>
      </c>
      <c r="H112" s="4">
        <v>2342</v>
      </c>
      <c r="I112" s="1"/>
      <c r="J112" s="1"/>
      <c r="K112" s="1"/>
    </row>
    <row r="113" spans="1:11" x14ac:dyDescent="0.25">
      <c r="A113" s="2"/>
      <c r="B113" s="3">
        <v>0.108</v>
      </c>
      <c r="C113" s="3">
        <v>0.127</v>
      </c>
      <c r="D113" s="3">
        <v>0.158</v>
      </c>
      <c r="E113" s="3">
        <v>0.189</v>
      </c>
      <c r="F113" s="3">
        <v>0.23</v>
      </c>
      <c r="G113" s="3">
        <v>0.252</v>
      </c>
      <c r="H113" s="4">
        <v>0.3</v>
      </c>
      <c r="I113" s="1"/>
      <c r="J113" s="1"/>
      <c r="K113" s="1"/>
    </row>
    <row r="114" spans="1:11" x14ac:dyDescent="0.25">
      <c r="A114" s="2">
        <v>28</v>
      </c>
      <c r="B114" s="3">
        <v>49.6</v>
      </c>
      <c r="C114" s="3">
        <v>90.7</v>
      </c>
      <c r="D114" s="3">
        <v>206</v>
      </c>
      <c r="E114" s="3">
        <v>401</v>
      </c>
      <c r="F114" s="3">
        <v>856</v>
      </c>
      <c r="G114" s="3">
        <v>1224</v>
      </c>
      <c r="H114" s="4">
        <v>2435</v>
      </c>
      <c r="I114" s="1"/>
      <c r="J114" s="1"/>
      <c r="K114" s="1"/>
    </row>
    <row r="115" spans="1:11" x14ac:dyDescent="0.25">
      <c r="A115" s="2"/>
      <c r="B115" s="3">
        <v>0.112</v>
      </c>
      <c r="C115" s="3">
        <v>0.13200000000000001</v>
      </c>
      <c r="D115" s="3">
        <v>0.16500000000000001</v>
      </c>
      <c r="E115" s="3">
        <v>0.19600000000000001</v>
      </c>
      <c r="F115" s="3">
        <v>0.23899999999999999</v>
      </c>
      <c r="G115" s="3">
        <v>0.26200000000000001</v>
      </c>
      <c r="H115" s="4">
        <v>0.312</v>
      </c>
      <c r="I115" s="1"/>
      <c r="J115" s="1"/>
      <c r="K115" s="1"/>
    </row>
    <row r="116" spans="1:11" x14ac:dyDescent="0.25">
      <c r="A116" s="2">
        <v>30</v>
      </c>
      <c r="B116" s="3">
        <v>51.5</v>
      </c>
      <c r="C116" s="3">
        <v>94.2</v>
      </c>
      <c r="D116" s="3">
        <v>214</v>
      </c>
      <c r="E116" s="3">
        <v>416</v>
      </c>
      <c r="F116" s="3">
        <v>888</v>
      </c>
      <c r="G116" s="3">
        <v>1269</v>
      </c>
      <c r="H116" s="4">
        <v>2525</v>
      </c>
      <c r="I116" s="1"/>
      <c r="J116" s="1"/>
      <c r="K116" s="1"/>
    </row>
    <row r="117" spans="1:11" x14ac:dyDescent="0.25">
      <c r="A117" s="2"/>
      <c r="B117" s="3">
        <v>0.11700000000000001</v>
      </c>
      <c r="C117" s="3">
        <v>0.13800000000000001</v>
      </c>
      <c r="D117" s="3">
        <v>0.17100000000000001</v>
      </c>
      <c r="E117" s="3">
        <v>0.20399999999999999</v>
      </c>
      <c r="F117" s="3">
        <v>0.248</v>
      </c>
      <c r="G117" s="3">
        <v>0.27200000000000002</v>
      </c>
      <c r="H117" s="4">
        <v>0.32300000000000001</v>
      </c>
      <c r="I117" s="1"/>
      <c r="J117" s="1"/>
      <c r="K117" s="1"/>
    </row>
    <row r="118" spans="1:11" x14ac:dyDescent="0.25">
      <c r="A118" s="2">
        <v>32</v>
      </c>
      <c r="B118" s="3">
        <v>53.4</v>
      </c>
      <c r="C118" s="3">
        <v>97.6</v>
      </c>
      <c r="D118" s="3">
        <v>221</v>
      </c>
      <c r="E118" s="3">
        <v>430</v>
      </c>
      <c r="F118" s="3">
        <v>919</v>
      </c>
      <c r="G118" s="3">
        <v>1313</v>
      </c>
      <c r="H118" s="4">
        <v>2611</v>
      </c>
      <c r="I118" s="1"/>
      <c r="J118" s="1"/>
      <c r="K118" s="1"/>
    </row>
    <row r="119" spans="1:11" x14ac:dyDescent="0.25">
      <c r="A119" s="2"/>
      <c r="B119" s="3">
        <v>0.121</v>
      </c>
      <c r="C119" s="3">
        <v>0.14199999999999999</v>
      </c>
      <c r="D119" s="3">
        <v>0.17699999999999999</v>
      </c>
      <c r="E119" s="3">
        <v>0.21099999999999999</v>
      </c>
      <c r="F119" s="3">
        <v>0.25700000000000001</v>
      </c>
      <c r="G119" s="3">
        <v>0.28100000000000003</v>
      </c>
      <c r="H119" s="4">
        <v>0.33500000000000002</v>
      </c>
      <c r="I119" s="1"/>
      <c r="J119" s="1"/>
      <c r="K119" s="1"/>
    </row>
    <row r="120" spans="1:11" x14ac:dyDescent="0.25">
      <c r="A120" s="2">
        <v>34</v>
      </c>
      <c r="B120" s="3">
        <v>55.2</v>
      </c>
      <c r="C120" s="3">
        <v>101</v>
      </c>
      <c r="D120" s="3">
        <v>228</v>
      </c>
      <c r="E120" s="3">
        <v>444</v>
      </c>
      <c r="F120" s="3">
        <v>948</v>
      </c>
      <c r="G120" s="3">
        <v>1355</v>
      </c>
      <c r="H120" s="4">
        <v>2695</v>
      </c>
      <c r="I120" s="1"/>
      <c r="J120" s="1"/>
      <c r="K120" s="1"/>
    </row>
    <row r="121" spans="1:11" x14ac:dyDescent="0.25">
      <c r="A121" s="2"/>
      <c r="B121" s="3">
        <v>0.125</v>
      </c>
      <c r="C121" s="3">
        <v>0.14699999999999999</v>
      </c>
      <c r="D121" s="3">
        <v>0.183</v>
      </c>
      <c r="E121" s="3">
        <v>0.218</v>
      </c>
      <c r="F121" s="3">
        <v>0.26500000000000001</v>
      </c>
      <c r="G121" s="3">
        <v>0.28999999999999998</v>
      </c>
      <c r="H121" s="4">
        <v>0.34499999999999997</v>
      </c>
      <c r="I121" s="1"/>
      <c r="J121" s="1"/>
      <c r="K121" s="1"/>
    </row>
    <row r="122" spans="1:11" x14ac:dyDescent="0.25">
      <c r="A122" s="2">
        <v>36</v>
      </c>
      <c r="B122" s="3">
        <v>56.9</v>
      </c>
      <c r="C122" s="3">
        <v>104</v>
      </c>
      <c r="D122" s="3">
        <v>236</v>
      </c>
      <c r="E122" s="3">
        <v>458</v>
      </c>
      <c r="F122" s="3">
        <v>978</v>
      </c>
      <c r="G122" s="3">
        <v>1396</v>
      </c>
      <c r="H122" s="4">
        <v>2777</v>
      </c>
      <c r="I122" s="1"/>
      <c r="J122" s="1"/>
      <c r="K122" s="1"/>
    </row>
    <row r="123" spans="1:11" x14ac:dyDescent="0.25">
      <c r="A123" s="2"/>
      <c r="B123" s="3">
        <v>0.129</v>
      </c>
      <c r="C123" s="3">
        <v>0.152</v>
      </c>
      <c r="D123" s="3">
        <v>0.189</v>
      </c>
      <c r="E123" s="3">
        <v>0.22500000000000001</v>
      </c>
      <c r="F123" s="3">
        <v>0.27300000000000002</v>
      </c>
      <c r="G123" s="3">
        <v>0.29899999999999999</v>
      </c>
      <c r="H123" s="4">
        <v>0.35599999999999998</v>
      </c>
      <c r="I123" s="1"/>
      <c r="J123" s="1"/>
      <c r="K123" s="1"/>
    </row>
    <row r="124" spans="1:11" x14ac:dyDescent="0.25">
      <c r="A124" s="2">
        <v>38</v>
      </c>
      <c r="B124" s="3">
        <v>58.6</v>
      </c>
      <c r="C124" s="3">
        <v>107</v>
      </c>
      <c r="D124" s="3">
        <v>243</v>
      </c>
      <c r="E124" s="3">
        <v>472</v>
      </c>
      <c r="F124" s="3">
        <v>1006</v>
      </c>
      <c r="G124" s="3">
        <v>1437</v>
      </c>
      <c r="H124" s="4">
        <v>2856</v>
      </c>
      <c r="I124" s="1"/>
      <c r="J124" s="1"/>
      <c r="K124" s="1"/>
    </row>
    <row r="125" spans="1:11" x14ac:dyDescent="0.25">
      <c r="A125" s="2"/>
      <c r="B125" s="3">
        <v>0.13300000000000001</v>
      </c>
      <c r="C125" s="3">
        <v>0.156</v>
      </c>
      <c r="D125" s="3">
        <v>0.19400000000000001</v>
      </c>
      <c r="E125" s="3">
        <v>0.23100000000000001</v>
      </c>
      <c r="F125" s="3">
        <v>0.28100000000000003</v>
      </c>
      <c r="G125" s="3">
        <v>0.308</v>
      </c>
      <c r="H125" s="4">
        <v>0.36599999999999999</v>
      </c>
      <c r="I125" s="1"/>
      <c r="J125" s="1"/>
      <c r="K125" s="1"/>
    </row>
    <row r="126" spans="1:11" x14ac:dyDescent="0.25">
      <c r="A126" s="2">
        <v>40</v>
      </c>
      <c r="B126" s="3">
        <v>60.3</v>
      </c>
      <c r="C126" s="3">
        <v>110</v>
      </c>
      <c r="D126" s="3">
        <v>249</v>
      </c>
      <c r="E126" s="3">
        <v>484</v>
      </c>
      <c r="F126" s="3">
        <v>1033</v>
      </c>
      <c r="G126" s="3">
        <v>1476</v>
      </c>
      <c r="H126" s="4">
        <v>2934</v>
      </c>
      <c r="I126" s="1"/>
      <c r="J126" s="1"/>
      <c r="K126" s="1"/>
    </row>
    <row r="127" spans="1:11" x14ac:dyDescent="0.25">
      <c r="A127" s="2"/>
      <c r="B127" s="3">
        <v>0.13700000000000001</v>
      </c>
      <c r="C127" s="3">
        <v>0.161</v>
      </c>
      <c r="D127" s="3">
        <v>0.2</v>
      </c>
      <c r="E127" s="3">
        <v>0.23699999999999999</v>
      </c>
      <c r="F127" s="3">
        <v>0.28899999999999998</v>
      </c>
      <c r="G127" s="3">
        <v>0.316</v>
      </c>
      <c r="H127" s="4">
        <v>0.376</v>
      </c>
      <c r="I127" s="1"/>
      <c r="J127" s="1"/>
      <c r="K127" s="1"/>
    </row>
    <row r="128" spans="1:11" x14ac:dyDescent="0.25">
      <c r="A128" s="2">
        <v>45</v>
      </c>
      <c r="B128" s="3">
        <v>64.099999999999994</v>
      </c>
      <c r="C128" s="3">
        <v>117</v>
      </c>
      <c r="D128" s="3">
        <v>265</v>
      </c>
      <c r="E128" s="3">
        <v>515</v>
      </c>
      <c r="F128" s="3">
        <v>1097</v>
      </c>
      <c r="G128" s="3">
        <v>1567</v>
      </c>
      <c r="H128" s="4">
        <v>3115</v>
      </c>
      <c r="I128" s="1"/>
      <c r="J128" s="1"/>
      <c r="K128" s="1"/>
    </row>
    <row r="129" spans="1:11" x14ac:dyDescent="0.25">
      <c r="A129" s="2"/>
      <c r="B129" s="3">
        <v>0.14499999999999999</v>
      </c>
      <c r="C129" s="3">
        <v>0.17100000000000001</v>
      </c>
      <c r="D129" s="3">
        <v>0.21199999999999999</v>
      </c>
      <c r="E129" s="3">
        <v>0.252</v>
      </c>
      <c r="F129" s="3">
        <v>0.30599999999999999</v>
      </c>
      <c r="G129" s="3">
        <v>0.33600000000000002</v>
      </c>
      <c r="H129" s="4">
        <v>0.39900000000000002</v>
      </c>
      <c r="I129" s="1"/>
      <c r="J129" s="1"/>
      <c r="K129" s="1"/>
    </row>
    <row r="130" spans="1:11" x14ac:dyDescent="0.25">
      <c r="A130" s="2">
        <v>50</v>
      </c>
      <c r="B130" s="3">
        <v>67.900000000000006</v>
      </c>
      <c r="C130" s="3">
        <v>124</v>
      </c>
      <c r="D130" s="3">
        <v>280</v>
      </c>
      <c r="E130" s="3">
        <v>544</v>
      </c>
      <c r="F130" s="3">
        <v>1160</v>
      </c>
      <c r="G130" s="3">
        <v>1656</v>
      </c>
      <c r="H130" s="4">
        <v>3290</v>
      </c>
      <c r="I130" s="1"/>
      <c r="J130" s="1"/>
      <c r="K130" s="1"/>
    </row>
    <row r="131" spans="1:11" x14ac:dyDescent="0.25">
      <c r="A131" s="2"/>
      <c r="B131" s="3">
        <v>0.154</v>
      </c>
      <c r="C131" s="3">
        <v>0.18099999999999999</v>
      </c>
      <c r="D131" s="3">
        <v>0.224</v>
      </c>
      <c r="E131" s="3">
        <v>0.26700000000000002</v>
      </c>
      <c r="F131" s="3">
        <v>0.32400000000000001</v>
      </c>
      <c r="G131" s="3">
        <v>0.35499999999999998</v>
      </c>
      <c r="H131" s="4">
        <v>0.42199999999999999</v>
      </c>
      <c r="I131" s="1"/>
      <c r="J131" s="1"/>
      <c r="K131" s="1"/>
    </row>
    <row r="132" spans="1:11" x14ac:dyDescent="0.25">
      <c r="A132" s="2">
        <v>55</v>
      </c>
      <c r="B132" s="3">
        <v>71</v>
      </c>
      <c r="C132" s="3">
        <v>130</v>
      </c>
      <c r="D132" s="3">
        <v>294</v>
      </c>
      <c r="E132" s="3">
        <v>572</v>
      </c>
      <c r="F132" s="3">
        <v>1219</v>
      </c>
      <c r="G132" s="3">
        <v>1740</v>
      </c>
      <c r="H132" s="4">
        <v>3457</v>
      </c>
      <c r="I132" s="1"/>
      <c r="J132" s="1"/>
      <c r="K132" s="1"/>
    </row>
    <row r="133" spans="1:11" x14ac:dyDescent="0.25">
      <c r="A133" s="2"/>
      <c r="B133" s="3">
        <v>0.16200000000000001</v>
      </c>
      <c r="C133" s="3">
        <v>0.19</v>
      </c>
      <c r="D133" s="3">
        <v>0.23599999999999999</v>
      </c>
      <c r="E133" s="3">
        <v>0.28000000000000003</v>
      </c>
      <c r="F133" s="3">
        <v>0.34</v>
      </c>
      <c r="G133" s="3">
        <v>0.373</v>
      </c>
      <c r="H133" s="4">
        <v>0.443</v>
      </c>
      <c r="I133" s="1"/>
      <c r="J133" s="1"/>
      <c r="K133" s="1"/>
    </row>
    <row r="134" spans="1:11" x14ac:dyDescent="0.25">
      <c r="A134" s="2">
        <v>60</v>
      </c>
      <c r="B134" s="3">
        <v>74.900000000000006</v>
      </c>
      <c r="C134" s="3">
        <v>136</v>
      </c>
      <c r="D134" s="3">
        <v>308</v>
      </c>
      <c r="E134" s="3">
        <v>599</v>
      </c>
      <c r="F134" s="3">
        <v>1276</v>
      </c>
      <c r="G134" s="3">
        <v>1821</v>
      </c>
      <c r="H134" s="4">
        <v>3617</v>
      </c>
      <c r="I134" s="1"/>
      <c r="J134" s="1"/>
      <c r="K134" s="1"/>
    </row>
    <row r="135" spans="1:11" x14ac:dyDescent="0.25">
      <c r="A135" s="2"/>
      <c r="B135" s="3">
        <v>0.17</v>
      </c>
      <c r="C135" s="3">
        <v>0.19900000000000001</v>
      </c>
      <c r="D135" s="3">
        <v>0.247</v>
      </c>
      <c r="E135" s="3">
        <v>0.29399999999999998</v>
      </c>
      <c r="F135" s="3">
        <v>0.35599999999999998</v>
      </c>
      <c r="G135" s="3">
        <v>0.39</v>
      </c>
      <c r="H135" s="4">
        <v>0.46300000000000002</v>
      </c>
      <c r="I135" s="1"/>
      <c r="J135" s="1"/>
      <c r="K135" s="1"/>
    </row>
    <row r="136" spans="1:11" x14ac:dyDescent="0.25">
      <c r="A136" s="2">
        <v>65</v>
      </c>
      <c r="B136" s="3">
        <v>78.2</v>
      </c>
      <c r="C136" s="3">
        <v>142</v>
      </c>
      <c r="D136" s="3">
        <v>322</v>
      </c>
      <c r="E136" s="3">
        <v>624</v>
      </c>
      <c r="F136" s="3">
        <v>1330</v>
      </c>
      <c r="G136" s="3">
        <v>1899</v>
      </c>
      <c r="H136" s="4">
        <v>3770</v>
      </c>
      <c r="I136" s="1"/>
      <c r="J136" s="1"/>
      <c r="K136" s="1"/>
    </row>
    <row r="137" spans="1:11" x14ac:dyDescent="0.25">
      <c r="A137" s="2"/>
      <c r="B137" s="3">
        <v>0.17699999999999999</v>
      </c>
      <c r="C137" s="3">
        <v>0.20799999999999999</v>
      </c>
      <c r="D137" s="3">
        <v>0.25800000000000001</v>
      </c>
      <c r="E137" s="3">
        <v>0.30599999999999999</v>
      </c>
      <c r="F137" s="3">
        <v>0.372</v>
      </c>
      <c r="G137" s="3">
        <v>0.40699999999999997</v>
      </c>
      <c r="H137" s="4">
        <v>0.48299999999999998</v>
      </c>
      <c r="I137" s="1"/>
      <c r="J137" s="1"/>
      <c r="K137" s="1"/>
    </row>
    <row r="138" spans="1:11" x14ac:dyDescent="0.25">
      <c r="A138" s="2">
        <v>70</v>
      </c>
      <c r="B138" s="3">
        <v>81.400000000000006</v>
      </c>
      <c r="C138" s="3">
        <v>148</v>
      </c>
      <c r="D138" s="3">
        <v>335</v>
      </c>
      <c r="E138" s="3">
        <v>649</v>
      </c>
      <c r="F138" s="3">
        <v>1383</v>
      </c>
      <c r="G138" s="3">
        <v>1973</v>
      </c>
      <c r="H138" s="4">
        <v>3917</v>
      </c>
      <c r="I138" s="1"/>
      <c r="J138" s="1"/>
      <c r="K138" s="1"/>
    </row>
    <row r="139" spans="1:11" x14ac:dyDescent="0.25">
      <c r="A139" s="2"/>
      <c r="B139" s="3">
        <v>0.185</v>
      </c>
      <c r="C139" s="3">
        <v>0.217</v>
      </c>
      <c r="D139" s="3">
        <v>0.26800000000000002</v>
      </c>
      <c r="E139" s="3">
        <v>0.318</v>
      </c>
      <c r="F139" s="3">
        <v>0.38600000000000001</v>
      </c>
      <c r="G139" s="3">
        <v>0.42299999999999999</v>
      </c>
      <c r="H139" s="4">
        <v>0.502</v>
      </c>
      <c r="I139" s="1"/>
      <c r="J139" s="1"/>
      <c r="K139" s="1"/>
    </row>
    <row r="140" spans="1:11" x14ac:dyDescent="0.25">
      <c r="A140" s="2">
        <v>75</v>
      </c>
      <c r="B140" s="3">
        <v>84.5</v>
      </c>
      <c r="C140" s="3">
        <v>153</v>
      </c>
      <c r="D140" s="3">
        <v>347</v>
      </c>
      <c r="E140" s="3">
        <v>673</v>
      </c>
      <c r="F140" s="3">
        <v>1433</v>
      </c>
      <c r="G140" s="3">
        <v>2045</v>
      </c>
      <c r="H140" s="4">
        <v>4060</v>
      </c>
      <c r="I140" s="1"/>
      <c r="J140" s="1"/>
      <c r="K140" s="1"/>
    </row>
    <row r="141" spans="1:11" x14ac:dyDescent="0.25">
      <c r="A141" s="2"/>
      <c r="B141" s="3">
        <v>0.192</v>
      </c>
      <c r="C141" s="3">
        <v>0.22500000000000001</v>
      </c>
      <c r="D141" s="3">
        <v>0.27800000000000002</v>
      </c>
      <c r="E141" s="3">
        <v>0.33</v>
      </c>
      <c r="F141" s="3">
        <v>0.4</v>
      </c>
      <c r="G141" s="3">
        <v>0.438</v>
      </c>
      <c r="H141" s="4">
        <v>0.52</v>
      </c>
      <c r="I141" s="1"/>
      <c r="J141" s="1"/>
      <c r="K141" s="1"/>
    </row>
    <row r="142" spans="1:11" x14ac:dyDescent="0.25">
      <c r="A142" s="2">
        <v>80</v>
      </c>
      <c r="B142" s="3">
        <v>87.5</v>
      </c>
      <c r="C142" s="3">
        <v>159</v>
      </c>
      <c r="D142" s="3">
        <v>359</v>
      </c>
      <c r="E142" s="3">
        <v>696</v>
      </c>
      <c r="F142" s="3">
        <v>1482</v>
      </c>
      <c r="G142" s="3">
        <v>2115</v>
      </c>
      <c r="H142" s="4">
        <v>4197</v>
      </c>
      <c r="I142" s="1"/>
      <c r="J142" s="1"/>
      <c r="K142" s="1"/>
    </row>
    <row r="143" spans="1:11" x14ac:dyDescent="0.25">
      <c r="A143" s="2"/>
      <c r="B143" s="3">
        <v>0.19800000000000001</v>
      </c>
      <c r="C143" s="3">
        <v>0.23300000000000001</v>
      </c>
      <c r="D143" s="3">
        <v>0.28799999999999998</v>
      </c>
      <c r="E143" s="3">
        <v>0.34100000000000003</v>
      </c>
      <c r="F143" s="3">
        <v>0.41399999999999998</v>
      </c>
      <c r="G143" s="3">
        <v>0.45300000000000001</v>
      </c>
      <c r="H143" s="4">
        <v>0.53800000000000003</v>
      </c>
      <c r="I143" s="1"/>
      <c r="J143" s="1"/>
      <c r="K143" s="1"/>
    </row>
    <row r="144" spans="1:11" x14ac:dyDescent="0.25">
      <c r="A144" s="2">
        <v>85</v>
      </c>
      <c r="B144" s="3">
        <v>90.3</v>
      </c>
      <c r="C144" s="3">
        <v>164</v>
      </c>
      <c r="D144" s="3">
        <v>371</v>
      </c>
      <c r="E144" s="3">
        <v>719</v>
      </c>
      <c r="F144" s="3">
        <v>1529</v>
      </c>
      <c r="G144" s="3">
        <v>2182</v>
      </c>
      <c r="H144" s="4">
        <v>4330</v>
      </c>
      <c r="I144" s="1"/>
      <c r="J144" s="1"/>
      <c r="K144" s="1"/>
    </row>
    <row r="145" spans="1:11" x14ac:dyDescent="0.25">
      <c r="A145" s="2"/>
      <c r="B145" s="3">
        <v>0.20499999999999999</v>
      </c>
      <c r="C145" s="3">
        <v>0.24</v>
      </c>
      <c r="D145" s="3">
        <v>0.29699999999999999</v>
      </c>
      <c r="E145" s="3">
        <v>0.35199999999999998</v>
      </c>
      <c r="F145" s="3">
        <v>0.42699999999999999</v>
      </c>
      <c r="G145" s="3">
        <v>0.46700000000000003</v>
      </c>
      <c r="H145" s="4">
        <v>0.55500000000000005</v>
      </c>
      <c r="I145" s="1"/>
      <c r="J145" s="1"/>
      <c r="K145" s="1"/>
    </row>
    <row r="146" spans="1:11" x14ac:dyDescent="0.25">
      <c r="A146" s="2">
        <v>90</v>
      </c>
      <c r="B146" s="3">
        <v>93.1</v>
      </c>
      <c r="C146" s="3">
        <v>169</v>
      </c>
      <c r="D146" s="3">
        <v>382</v>
      </c>
      <c r="E146" s="3">
        <v>741</v>
      </c>
      <c r="F146" s="3">
        <v>1576</v>
      </c>
      <c r="G146" s="3">
        <v>2248</v>
      </c>
      <c r="H146" s="4">
        <v>4460</v>
      </c>
      <c r="I146" s="1"/>
      <c r="J146" s="1"/>
      <c r="K146" s="1"/>
    </row>
    <row r="147" spans="1:11" x14ac:dyDescent="0.25">
      <c r="A147" s="2"/>
      <c r="B147" s="3">
        <v>0.21099999999999999</v>
      </c>
      <c r="C147" s="3">
        <v>0.248</v>
      </c>
      <c r="D147" s="3">
        <v>0.30599999999999999</v>
      </c>
      <c r="E147" s="3">
        <v>0.36299999999999999</v>
      </c>
      <c r="F147" s="3">
        <v>0.44</v>
      </c>
      <c r="G147" s="3">
        <v>0.48099999999999998</v>
      </c>
      <c r="H147" s="4">
        <v>0.57099999999999995</v>
      </c>
      <c r="I147" s="1"/>
      <c r="J147" s="1"/>
      <c r="K147" s="1"/>
    </row>
    <row r="148" spans="1:11" x14ac:dyDescent="0.25">
      <c r="A148" s="2">
        <v>95</v>
      </c>
      <c r="B148" s="3">
        <v>96</v>
      </c>
      <c r="C148" s="3">
        <v>174</v>
      </c>
      <c r="D148" s="3">
        <v>393</v>
      </c>
      <c r="E148" s="3">
        <v>762</v>
      </c>
      <c r="F148" s="3">
        <v>1620</v>
      </c>
      <c r="G148" s="3">
        <v>2312</v>
      </c>
      <c r="H148" s="4">
        <v>4586</v>
      </c>
      <c r="I148" s="1"/>
      <c r="J148" s="1"/>
      <c r="K148" s="1"/>
    </row>
    <row r="149" spans="1:11" x14ac:dyDescent="0.25">
      <c r="A149" s="2"/>
      <c r="B149" s="3">
        <v>0.217</v>
      </c>
      <c r="C149" s="3">
        <v>0.255</v>
      </c>
      <c r="D149" s="3">
        <v>0.315</v>
      </c>
      <c r="E149" s="3">
        <v>0.374</v>
      </c>
      <c r="F149" s="3">
        <v>0.45300000000000001</v>
      </c>
      <c r="G149" s="3">
        <v>0.495</v>
      </c>
      <c r="H149" s="4">
        <v>0.58799999999999997</v>
      </c>
      <c r="I149" s="1"/>
      <c r="J149" s="1"/>
      <c r="K149" s="1"/>
    </row>
    <row r="150" spans="1:11" x14ac:dyDescent="0.25">
      <c r="A150" s="2">
        <v>100</v>
      </c>
      <c r="B150" s="3">
        <v>98</v>
      </c>
      <c r="C150" s="3">
        <v>179</v>
      </c>
      <c r="D150" s="3">
        <v>404</v>
      </c>
      <c r="E150" s="3">
        <v>783</v>
      </c>
      <c r="F150" s="3">
        <v>1664</v>
      </c>
      <c r="G150" s="3">
        <v>2374</v>
      </c>
      <c r="H150" s="4">
        <v>4708</v>
      </c>
      <c r="I150" s="1"/>
      <c r="J150" s="1"/>
      <c r="K150" s="1"/>
    </row>
    <row r="151" spans="1:11" x14ac:dyDescent="0.25">
      <c r="A151" s="2"/>
      <c r="B151" s="3">
        <v>0.223</v>
      </c>
      <c r="C151" s="3">
        <v>0.26200000000000001</v>
      </c>
      <c r="D151" s="3">
        <v>0.32400000000000001</v>
      </c>
      <c r="E151" s="3">
        <v>0.38400000000000001</v>
      </c>
      <c r="F151" s="3">
        <v>0.46500000000000002</v>
      </c>
      <c r="G151" s="3">
        <v>0.50800000000000001</v>
      </c>
      <c r="H151" s="4">
        <v>0.60299999999999998</v>
      </c>
      <c r="I151" s="1"/>
      <c r="J151" s="1"/>
      <c r="K151" s="1"/>
    </row>
    <row r="152" spans="1:11" x14ac:dyDescent="0.25">
      <c r="A152" s="2">
        <v>110</v>
      </c>
      <c r="B152" s="3">
        <v>103</v>
      </c>
      <c r="C152" s="3">
        <v>188</v>
      </c>
      <c r="D152" s="3">
        <v>421</v>
      </c>
      <c r="E152" s="3">
        <v>822</v>
      </c>
      <c r="F152" s="3">
        <v>1747</v>
      </c>
      <c r="G152" s="3">
        <v>2492</v>
      </c>
      <c r="H152" s="4">
        <v>4942</v>
      </c>
      <c r="I152" s="1"/>
      <c r="J152" s="1"/>
      <c r="K152" s="1"/>
    </row>
    <row r="153" spans="1:11" x14ac:dyDescent="0.25">
      <c r="A153" s="2"/>
      <c r="B153" s="3">
        <v>0.23499999999999999</v>
      </c>
      <c r="C153" s="3">
        <v>0.27500000000000002</v>
      </c>
      <c r="D153" s="3">
        <v>0.34599999999999997</v>
      </c>
      <c r="E153" s="3">
        <v>0.40300000000000002</v>
      </c>
      <c r="F153" s="3">
        <v>0.48799999999999999</v>
      </c>
      <c r="G153" s="3">
        <v>0.53400000000000003</v>
      </c>
      <c r="H153" s="4">
        <v>0.63300000000000001</v>
      </c>
      <c r="I153" s="1"/>
      <c r="J153" s="1"/>
      <c r="K153" s="1"/>
    </row>
    <row r="154" spans="1:11" x14ac:dyDescent="0.25">
      <c r="A154" s="2">
        <v>120</v>
      </c>
      <c r="B154" s="3">
        <v>108</v>
      </c>
      <c r="C154" s="3">
        <v>197</v>
      </c>
      <c r="D154" s="3">
        <v>444</v>
      </c>
      <c r="E154" s="3">
        <v>860</v>
      </c>
      <c r="F154" s="3">
        <v>1827</v>
      </c>
      <c r="G154" s="3">
        <v>2606</v>
      </c>
      <c r="H154" s="4">
        <v>5168</v>
      </c>
      <c r="I154" s="1"/>
      <c r="J154" s="1"/>
      <c r="K154" s="1"/>
    </row>
    <row r="155" spans="1:11" x14ac:dyDescent="0.25">
      <c r="A155" s="2"/>
      <c r="B155" s="3">
        <v>0.246</v>
      </c>
      <c r="C155" s="3">
        <v>0.28799999999999998</v>
      </c>
      <c r="D155" s="3">
        <v>0.35599999999999998</v>
      </c>
      <c r="E155" s="3">
        <v>0.42099999999999999</v>
      </c>
      <c r="F155" s="3">
        <v>0.51</v>
      </c>
      <c r="G155" s="3">
        <v>0.55800000000000005</v>
      </c>
      <c r="H155" s="4">
        <v>0.66200000000000003</v>
      </c>
      <c r="I155" s="1"/>
      <c r="J155" s="1"/>
      <c r="K155" s="1"/>
    </row>
    <row r="156" spans="1:11" x14ac:dyDescent="0.25">
      <c r="A156" s="2">
        <v>130</v>
      </c>
      <c r="B156" s="3">
        <v>113</v>
      </c>
      <c r="C156" s="3">
        <v>206</v>
      </c>
      <c r="D156" s="3">
        <v>463</v>
      </c>
      <c r="E156" s="3">
        <v>896</v>
      </c>
      <c r="F156" s="3">
        <v>1904</v>
      </c>
      <c r="G156" s="3">
        <v>2716</v>
      </c>
      <c r="H156" s="4">
        <v>5384</v>
      </c>
      <c r="I156" s="1"/>
      <c r="J156" s="1"/>
      <c r="K156" s="1"/>
    </row>
    <row r="157" spans="1:11" x14ac:dyDescent="0.25">
      <c r="A157" s="2"/>
      <c r="B157" s="3">
        <v>0.25600000000000001</v>
      </c>
      <c r="C157" s="3">
        <v>0.3</v>
      </c>
      <c r="D157" s="3">
        <v>0.371</v>
      </c>
      <c r="E157" s="3">
        <v>0.439</v>
      </c>
      <c r="F157" s="3">
        <v>0.53200000000000003</v>
      </c>
      <c r="G157" s="3">
        <v>0.58199999999999996</v>
      </c>
      <c r="H157" s="4">
        <v>0.69</v>
      </c>
      <c r="I157" s="1"/>
      <c r="J157" s="1"/>
      <c r="K157" s="1"/>
    </row>
    <row r="158" spans="1:11" x14ac:dyDescent="0.25">
      <c r="A158" s="2">
        <v>140</v>
      </c>
      <c r="B158" s="3">
        <v>117</v>
      </c>
      <c r="C158" s="3">
        <v>213</v>
      </c>
      <c r="D158" s="3">
        <v>481</v>
      </c>
      <c r="E158" s="3">
        <v>931</v>
      </c>
      <c r="F158" s="3">
        <v>1979</v>
      </c>
      <c r="G158" s="3">
        <v>2822</v>
      </c>
      <c r="H158" s="4">
        <v>5593</v>
      </c>
      <c r="I158" s="1"/>
      <c r="J158" s="1"/>
      <c r="K158" s="1"/>
    </row>
    <row r="159" spans="1:11" x14ac:dyDescent="0.25">
      <c r="A159" s="2"/>
      <c r="B159" s="3">
        <v>0.26700000000000002</v>
      </c>
      <c r="C159" s="3">
        <v>0.312</v>
      </c>
      <c r="D159" s="3">
        <v>0.38500000000000001</v>
      </c>
      <c r="E159" s="3">
        <v>0.45700000000000002</v>
      </c>
      <c r="F159" s="3">
        <v>0.55300000000000005</v>
      </c>
      <c r="G159" s="3">
        <v>0.60399999999999998</v>
      </c>
      <c r="H159" s="4">
        <v>0.71699999999999997</v>
      </c>
      <c r="I159" s="1"/>
      <c r="J159" s="1"/>
      <c r="K159" s="1"/>
    </row>
    <row r="160" spans="1:11" x14ac:dyDescent="0.25">
      <c r="A160" s="2">
        <v>150</v>
      </c>
      <c r="B160" s="3">
        <v>122</v>
      </c>
      <c r="C160" s="3">
        <v>221</v>
      </c>
      <c r="D160" s="3">
        <v>499</v>
      </c>
      <c r="E160" s="3">
        <v>965</v>
      </c>
      <c r="F160" s="3">
        <v>2051</v>
      </c>
      <c r="G160" s="3">
        <v>2924</v>
      </c>
      <c r="H160" s="4">
        <v>5795</v>
      </c>
      <c r="I160" s="1"/>
      <c r="J160" s="1"/>
      <c r="K160" s="1"/>
    </row>
    <row r="161" spans="1:11" x14ac:dyDescent="0.25">
      <c r="A161" s="2"/>
      <c r="B161" s="3">
        <v>0.27700000000000002</v>
      </c>
      <c r="C161" s="3">
        <v>0.32400000000000001</v>
      </c>
      <c r="D161" s="3">
        <v>0.4</v>
      </c>
      <c r="E161" s="3">
        <v>0.47299999999999998</v>
      </c>
      <c r="F161" s="3">
        <v>0.57299999999999995</v>
      </c>
      <c r="G161" s="3">
        <v>0.626</v>
      </c>
      <c r="H161" s="4">
        <v>0.74199999999999999</v>
      </c>
      <c r="I161" s="1"/>
      <c r="J161" s="1"/>
      <c r="K161" s="1"/>
    </row>
    <row r="162" spans="1:11" x14ac:dyDescent="0.25">
      <c r="A162" s="2">
        <v>160</v>
      </c>
      <c r="B162" s="3">
        <v>126</v>
      </c>
      <c r="C162" s="3">
        <v>229</v>
      </c>
      <c r="D162" s="3">
        <v>516</v>
      </c>
      <c r="E162" s="3">
        <v>998</v>
      </c>
      <c r="F162" s="3">
        <v>2120</v>
      </c>
      <c r="G162" s="3">
        <v>3022</v>
      </c>
      <c r="H162" s="4">
        <v>5989</v>
      </c>
      <c r="I162" s="1"/>
      <c r="J162" s="1"/>
      <c r="K162" s="1"/>
    </row>
    <row r="163" spans="1:11" x14ac:dyDescent="0.25">
      <c r="A163" s="2"/>
      <c r="B163" s="3">
        <v>0.28599999999999998</v>
      </c>
      <c r="C163" s="3">
        <v>0.33500000000000002</v>
      </c>
      <c r="D163" s="3">
        <v>0.41299999999999998</v>
      </c>
      <c r="E163" s="3">
        <v>0.48899999999999999</v>
      </c>
      <c r="F163" s="3">
        <v>0.59199999999999997</v>
      </c>
      <c r="G163" s="3">
        <v>0.64700000000000002</v>
      </c>
      <c r="H163" s="4">
        <v>0.76700000000000002</v>
      </c>
      <c r="I163" s="1"/>
      <c r="J163" s="1"/>
      <c r="K163" s="1"/>
    </row>
    <row r="164" spans="1:11" x14ac:dyDescent="0.25">
      <c r="A164" s="2">
        <v>170</v>
      </c>
      <c r="B164" s="3">
        <v>130</v>
      </c>
      <c r="C164" s="3">
        <v>236</v>
      </c>
      <c r="D164" s="3">
        <v>532</v>
      </c>
      <c r="E164" s="3">
        <v>1030</v>
      </c>
      <c r="F164" s="3">
        <v>2187</v>
      </c>
      <c r="G164" s="3">
        <v>3118</v>
      </c>
      <c r="H164" s="4">
        <v>6178</v>
      </c>
      <c r="I164" s="1"/>
      <c r="J164" s="1"/>
      <c r="K164" s="1"/>
    </row>
    <row r="165" spans="1:11" x14ac:dyDescent="0.25">
      <c r="A165" s="2"/>
      <c r="B165" s="3">
        <v>0.29499999999999998</v>
      </c>
      <c r="C165" s="3">
        <v>0.34599999999999997</v>
      </c>
      <c r="D165" s="3">
        <v>0.42599999999999999</v>
      </c>
      <c r="E165" s="3">
        <v>0.505</v>
      </c>
      <c r="F165" s="3">
        <v>0.61099999999999999</v>
      </c>
      <c r="G165" s="3">
        <v>0.66800000000000004</v>
      </c>
      <c r="H165" s="4">
        <v>0.79200000000000004</v>
      </c>
      <c r="I165" s="1"/>
      <c r="J165" s="1"/>
      <c r="K165" s="1"/>
    </row>
    <row r="166" spans="1:11" x14ac:dyDescent="0.25">
      <c r="A166" s="2">
        <v>180</v>
      </c>
      <c r="B166" s="3">
        <v>134</v>
      </c>
      <c r="C166" s="3">
        <v>244</v>
      </c>
      <c r="D166" s="3">
        <v>548</v>
      </c>
      <c r="E166" s="3">
        <v>1061</v>
      </c>
      <c r="F166" s="3">
        <v>2252</v>
      </c>
      <c r="G166" s="3">
        <v>3211</v>
      </c>
      <c r="H166" s="4">
        <v>6361</v>
      </c>
      <c r="I166" s="1"/>
      <c r="J166" s="1"/>
      <c r="K166" s="1"/>
    </row>
    <row r="167" spans="1:11" x14ac:dyDescent="0.25">
      <c r="A167" s="2"/>
      <c r="B167" s="3">
        <v>0.30399999999999999</v>
      </c>
      <c r="C167" s="3">
        <v>0.35599999999999998</v>
      </c>
      <c r="D167" s="3">
        <v>0.439</v>
      </c>
      <c r="E167" s="3">
        <v>0.52</v>
      </c>
      <c r="F167" s="3">
        <v>0.629</v>
      </c>
      <c r="G167" s="3">
        <v>0.68799999999999994</v>
      </c>
      <c r="H167" s="4">
        <v>0.81499999999999995</v>
      </c>
      <c r="I167" s="1"/>
      <c r="J167" s="1"/>
      <c r="K167" s="1"/>
    </row>
    <row r="168" spans="1:11" x14ac:dyDescent="0.25">
      <c r="A168" s="2">
        <v>190</v>
      </c>
      <c r="B168" s="3">
        <v>138</v>
      </c>
      <c r="C168" s="3">
        <v>250</v>
      </c>
      <c r="D168" s="3">
        <v>564</v>
      </c>
      <c r="E168" s="3">
        <v>1091</v>
      </c>
      <c r="F168" s="3">
        <v>2316</v>
      </c>
      <c r="G168" s="3">
        <v>3301</v>
      </c>
      <c r="H168" s="4">
        <v>6539</v>
      </c>
      <c r="I168" s="1"/>
      <c r="J168" s="1"/>
      <c r="K168" s="1"/>
    </row>
    <row r="169" spans="1:11" x14ac:dyDescent="0.25">
      <c r="A169" s="2"/>
      <c r="B169" s="3">
        <v>0.313</v>
      </c>
      <c r="C169" s="3">
        <v>0.36599999999999999</v>
      </c>
      <c r="D169" s="3">
        <v>0.45200000000000001</v>
      </c>
      <c r="E169" s="3">
        <v>0.53500000000000003</v>
      </c>
      <c r="F169" s="3">
        <v>0.64700000000000002</v>
      </c>
      <c r="G169" s="3">
        <v>0.70699999999999996</v>
      </c>
      <c r="H169" s="4">
        <v>0.83799999999999997</v>
      </c>
      <c r="I169" s="1"/>
      <c r="J169" s="1"/>
      <c r="K169" s="1"/>
    </row>
    <row r="170" spans="1:11" x14ac:dyDescent="0.25">
      <c r="A170" s="2">
        <v>200</v>
      </c>
      <c r="B170" s="3">
        <v>142</v>
      </c>
      <c r="C170" s="3">
        <v>257</v>
      </c>
      <c r="D170" s="3">
        <v>579</v>
      </c>
      <c r="E170" s="3">
        <v>1120</v>
      </c>
      <c r="F170" s="3">
        <v>2377</v>
      </c>
      <c r="G170" s="3">
        <v>3389</v>
      </c>
      <c r="H170" s="4">
        <v>6713</v>
      </c>
      <c r="I170" s="1"/>
      <c r="J170" s="1"/>
      <c r="K170" s="1"/>
    </row>
    <row r="171" spans="1:11" x14ac:dyDescent="0.25">
      <c r="A171" s="2"/>
      <c r="B171" s="3">
        <v>0.32200000000000001</v>
      </c>
      <c r="C171" s="3">
        <v>0.376</v>
      </c>
      <c r="D171" s="3">
        <v>0.46400000000000002</v>
      </c>
      <c r="E171" s="3">
        <v>0.54900000000000004</v>
      </c>
      <c r="F171" s="3">
        <v>0.66400000000000003</v>
      </c>
      <c r="G171" s="3">
        <v>0.72599999999999998</v>
      </c>
      <c r="H171" s="4">
        <v>0.86</v>
      </c>
      <c r="I171" s="1"/>
      <c r="J171" s="1"/>
      <c r="K171" s="1"/>
    </row>
    <row r="172" spans="1:11" x14ac:dyDescent="0.25">
      <c r="A172" s="2">
        <v>220</v>
      </c>
      <c r="B172" s="3">
        <v>149</v>
      </c>
      <c r="C172" s="3">
        <v>270</v>
      </c>
      <c r="D172" s="3">
        <v>608</v>
      </c>
      <c r="E172" s="3">
        <v>1176</v>
      </c>
      <c r="F172" s="3">
        <v>2495</v>
      </c>
      <c r="G172" s="3">
        <v>3556</v>
      </c>
      <c r="H172" s="4">
        <v>7044</v>
      </c>
      <c r="I172" s="1"/>
      <c r="J172" s="1"/>
      <c r="K172" s="1"/>
    </row>
    <row r="173" spans="1:11" x14ac:dyDescent="0.25">
      <c r="A173" s="2"/>
      <c r="B173" s="3">
        <v>0.33800000000000002</v>
      </c>
      <c r="C173" s="3">
        <v>0.39500000000000002</v>
      </c>
      <c r="D173" s="3">
        <v>0.48699999999999999</v>
      </c>
      <c r="E173" s="3">
        <v>0.57599999999999996</v>
      </c>
      <c r="F173" s="3">
        <v>0.69699999999999995</v>
      </c>
      <c r="G173" s="3">
        <v>0.76200000000000001</v>
      </c>
      <c r="H173" s="4">
        <v>0.90300000000000002</v>
      </c>
      <c r="I173" s="1"/>
      <c r="J173" s="1"/>
      <c r="K173" s="1"/>
    </row>
    <row r="174" spans="1:11" x14ac:dyDescent="0.25">
      <c r="A174" s="2">
        <v>240</v>
      </c>
      <c r="B174" s="3">
        <v>156</v>
      </c>
      <c r="C174" s="3">
        <v>283</v>
      </c>
      <c r="D174" s="3">
        <v>636</v>
      </c>
      <c r="E174" s="3">
        <v>1230</v>
      </c>
      <c r="F174" s="3">
        <v>2609</v>
      </c>
      <c r="G174" s="3">
        <v>3718</v>
      </c>
      <c r="H174" s="4">
        <v>7364</v>
      </c>
      <c r="I174" s="1"/>
      <c r="J174" s="1"/>
      <c r="K174" s="1"/>
    </row>
    <row r="175" spans="1:11" x14ac:dyDescent="0.25">
      <c r="A175" s="2"/>
      <c r="B175" s="3">
        <v>0.35399999999999998</v>
      </c>
      <c r="C175" s="3">
        <v>0.41299999999999998</v>
      </c>
      <c r="D175" s="3">
        <v>0.51</v>
      </c>
      <c r="E175" s="3">
        <v>0.60299999999999998</v>
      </c>
      <c r="F175" s="3">
        <v>0.72899999999999998</v>
      </c>
      <c r="G175" s="3">
        <v>0.79600000000000004</v>
      </c>
      <c r="H175" s="4">
        <v>0.94399999999999995</v>
      </c>
      <c r="I175" s="1"/>
      <c r="J175" s="1"/>
      <c r="K175" s="1"/>
    </row>
    <row r="176" spans="1:11" x14ac:dyDescent="0.25">
      <c r="A176" s="2">
        <v>260</v>
      </c>
      <c r="B176" s="3">
        <v>162</v>
      </c>
      <c r="C176" s="3">
        <v>295</v>
      </c>
      <c r="D176" s="3">
        <v>663</v>
      </c>
      <c r="E176" s="3">
        <v>1281</v>
      </c>
      <c r="F176" s="3">
        <v>2718</v>
      </c>
      <c r="G176" s="3">
        <v>3874</v>
      </c>
      <c r="H176" s="4">
        <v>7671</v>
      </c>
      <c r="I176" s="1"/>
      <c r="J176" s="1"/>
      <c r="K176" s="1"/>
    </row>
    <row r="177" spans="1:11" x14ac:dyDescent="0.25">
      <c r="A177" s="2"/>
      <c r="B177" s="3">
        <v>0.36899999999999999</v>
      </c>
      <c r="C177" s="3">
        <v>0.43099999999999999</v>
      </c>
      <c r="D177" s="3">
        <v>0.53100000000000003</v>
      </c>
      <c r="E177" s="3">
        <v>0.628</v>
      </c>
      <c r="F177" s="3">
        <v>0.75900000000000001</v>
      </c>
      <c r="G177" s="3">
        <v>0.83</v>
      </c>
      <c r="H177" s="4">
        <v>0.98299999999999998</v>
      </c>
      <c r="I177" s="1"/>
      <c r="J177" s="1"/>
      <c r="K177" s="1"/>
    </row>
    <row r="178" spans="1:11" x14ac:dyDescent="0.25">
      <c r="A178" s="2">
        <v>280</v>
      </c>
      <c r="B178" s="3">
        <v>169</v>
      </c>
      <c r="C178" s="3">
        <v>306</v>
      </c>
      <c r="D178" s="3">
        <v>689</v>
      </c>
      <c r="E178" s="3">
        <v>1331</v>
      </c>
      <c r="F178" s="3">
        <v>2823</v>
      </c>
      <c r="G178" s="3">
        <v>4023</v>
      </c>
      <c r="H178" s="4">
        <v>7966</v>
      </c>
      <c r="I178" s="1"/>
      <c r="J178" s="1"/>
      <c r="K178" s="1"/>
    </row>
    <row r="179" spans="1:11" x14ac:dyDescent="0.25">
      <c r="A179" s="2"/>
      <c r="B179" s="3">
        <v>0.38300000000000001</v>
      </c>
      <c r="C179" s="3">
        <v>0.44800000000000001</v>
      </c>
      <c r="D179" s="3">
        <v>0.55200000000000005</v>
      </c>
      <c r="E179" s="3">
        <v>0.65300000000000002</v>
      </c>
      <c r="F179" s="3">
        <v>0.78900000000000003</v>
      </c>
      <c r="G179" s="3">
        <v>0.86199999999999999</v>
      </c>
      <c r="H179" s="4">
        <v>1.0209999999999999</v>
      </c>
      <c r="I179" s="1"/>
      <c r="J179" s="1"/>
      <c r="K179" s="1"/>
    </row>
    <row r="180" spans="1:11" x14ac:dyDescent="0.25">
      <c r="A180" s="2">
        <v>300</v>
      </c>
      <c r="B180" s="3">
        <v>175</v>
      </c>
      <c r="C180" s="3">
        <v>317</v>
      </c>
      <c r="D180" s="3">
        <v>714</v>
      </c>
      <c r="E180" s="3">
        <v>1379</v>
      </c>
      <c r="F180" s="3">
        <v>2925</v>
      </c>
      <c r="G180" s="3">
        <v>4168</v>
      </c>
      <c r="H180" s="4">
        <v>8251</v>
      </c>
      <c r="I180" s="1"/>
      <c r="J180" s="1"/>
      <c r="K180" s="1"/>
    </row>
    <row r="181" spans="1:11" x14ac:dyDescent="0.25">
      <c r="A181" s="2"/>
      <c r="B181" s="3">
        <v>0.39700000000000002</v>
      </c>
      <c r="C181" s="3">
        <v>0.46400000000000002</v>
      </c>
      <c r="D181" s="3">
        <v>0.57199999999999995</v>
      </c>
      <c r="E181" s="3">
        <v>0.67600000000000005</v>
      </c>
      <c r="F181" s="3">
        <v>0.81699999999999995</v>
      </c>
      <c r="G181" s="3">
        <v>0.89200000000000002</v>
      </c>
      <c r="H181" s="4">
        <v>1.0569999999999999</v>
      </c>
      <c r="I181" s="1"/>
      <c r="J181" s="1"/>
      <c r="K181" s="1"/>
    </row>
    <row r="182" spans="1:11" x14ac:dyDescent="0.25">
      <c r="A182" s="2">
        <v>320</v>
      </c>
      <c r="B182" s="3">
        <v>181</v>
      </c>
      <c r="C182" s="3">
        <v>328</v>
      </c>
      <c r="D182" s="3">
        <v>738</v>
      </c>
      <c r="E182" s="3">
        <v>1426</v>
      </c>
      <c r="F182" s="3">
        <v>3023</v>
      </c>
      <c r="G182" s="3">
        <v>4307</v>
      </c>
      <c r="H182" s="4">
        <v>8526</v>
      </c>
      <c r="I182" s="1"/>
      <c r="J182" s="1"/>
      <c r="K182" s="1"/>
    </row>
    <row r="183" spans="1:11" x14ac:dyDescent="0.25">
      <c r="A183" s="2"/>
      <c r="B183" s="3">
        <v>0.41099999999999998</v>
      </c>
      <c r="C183" s="3">
        <v>0.48</v>
      </c>
      <c r="D183" s="3">
        <v>0.59099999999999997</v>
      </c>
      <c r="E183" s="3">
        <v>0.69899999999999995</v>
      </c>
      <c r="F183" s="3">
        <v>0.84399999999999997</v>
      </c>
      <c r="G183" s="3">
        <v>0.92200000000000004</v>
      </c>
      <c r="H183" s="4">
        <v>1.0920000000000001</v>
      </c>
      <c r="I183" s="1"/>
      <c r="J183" s="1"/>
      <c r="K183" s="1"/>
    </row>
    <row r="184" spans="1:11" x14ac:dyDescent="0.25">
      <c r="A184" s="2">
        <v>340</v>
      </c>
      <c r="B184" s="3">
        <v>187</v>
      </c>
      <c r="C184" s="3">
        <v>339</v>
      </c>
      <c r="D184" s="3">
        <v>761</v>
      </c>
      <c r="E184" s="3">
        <v>1471</v>
      </c>
      <c r="F184" s="3">
        <v>3118</v>
      </c>
      <c r="G184" s="3">
        <v>4443</v>
      </c>
      <c r="H184" s="4">
        <v>8793</v>
      </c>
      <c r="I184" s="1"/>
      <c r="J184" s="1"/>
      <c r="K184" s="1"/>
    </row>
    <row r="185" spans="1:11" x14ac:dyDescent="0.25">
      <c r="A185" s="2"/>
      <c r="B185" s="3">
        <v>0.42399999999999999</v>
      </c>
      <c r="C185" s="3">
        <v>0.495</v>
      </c>
      <c r="D185" s="3">
        <v>0.61</v>
      </c>
      <c r="E185" s="3">
        <v>0.72099999999999997</v>
      </c>
      <c r="F185" s="3">
        <v>0.871</v>
      </c>
      <c r="G185" s="3">
        <v>0.95099999999999996</v>
      </c>
      <c r="H185" s="6">
        <v>1.127</v>
      </c>
      <c r="I185" s="1"/>
      <c r="J185" s="1"/>
      <c r="K185" s="1"/>
    </row>
    <row r="186" spans="1:11" x14ac:dyDescent="0.25">
      <c r="A186" s="2">
        <v>360</v>
      </c>
      <c r="B186" s="3">
        <v>192</v>
      </c>
      <c r="C186" s="3">
        <v>349</v>
      </c>
      <c r="D186" s="3">
        <v>784</v>
      </c>
      <c r="E186" s="3">
        <v>1514</v>
      </c>
      <c r="F186" s="3">
        <v>3210</v>
      </c>
      <c r="G186" s="3">
        <v>4574</v>
      </c>
      <c r="H186" s="4">
        <v>9052</v>
      </c>
      <c r="I186" s="1"/>
      <c r="J186" s="1"/>
      <c r="K186" s="1"/>
    </row>
    <row r="187" spans="1:11" x14ac:dyDescent="0.25">
      <c r="A187" s="2"/>
      <c r="B187" s="3">
        <v>0.437</v>
      </c>
      <c r="C187" s="3">
        <v>0.51</v>
      </c>
      <c r="D187" s="3">
        <v>0.628</v>
      </c>
      <c r="E187" s="3">
        <v>0.74199999999999999</v>
      </c>
      <c r="F187" s="3">
        <v>0.89700000000000002</v>
      </c>
      <c r="G187" s="3">
        <v>0.97899999999999998</v>
      </c>
      <c r="H187" s="4">
        <v>1.1599999999999999</v>
      </c>
      <c r="I187" s="1"/>
      <c r="J187" s="1"/>
      <c r="K187" s="1"/>
    </row>
    <row r="188" spans="1:11" x14ac:dyDescent="0.25">
      <c r="A188" s="2">
        <v>380</v>
      </c>
      <c r="B188" s="3">
        <v>198</v>
      </c>
      <c r="C188" s="3">
        <v>359</v>
      </c>
      <c r="D188" s="3">
        <v>806</v>
      </c>
      <c r="E188" s="3">
        <v>1557</v>
      </c>
      <c r="F188" s="3">
        <v>3300</v>
      </c>
      <c r="G188" s="3">
        <v>4702</v>
      </c>
      <c r="H188" s="4">
        <v>9304</v>
      </c>
      <c r="I188" s="1"/>
      <c r="J188" s="1"/>
      <c r="K188" s="1"/>
    </row>
    <row r="189" spans="1:11" x14ac:dyDescent="0.25">
      <c r="A189" s="2"/>
      <c r="B189" s="3">
        <v>0.44900000000000001</v>
      </c>
      <c r="C189" s="3">
        <v>0.52500000000000002</v>
      </c>
      <c r="D189" s="3">
        <v>0.64600000000000002</v>
      </c>
      <c r="E189" s="3">
        <v>0.76300000000000001</v>
      </c>
      <c r="F189" s="3">
        <v>0.92200000000000004</v>
      </c>
      <c r="G189" s="3">
        <v>1.0069999999999999</v>
      </c>
      <c r="H189" s="4">
        <v>1.1919999999999999</v>
      </c>
      <c r="I189" s="1"/>
      <c r="J189" s="1"/>
      <c r="K189" s="1"/>
    </row>
    <row r="190" spans="1:11" x14ac:dyDescent="0.25">
      <c r="A190" s="2">
        <v>400</v>
      </c>
      <c r="B190" s="3">
        <v>203</v>
      </c>
      <c r="C190" s="3">
        <v>369</v>
      </c>
      <c r="D190" s="3">
        <v>827</v>
      </c>
      <c r="E190" s="3">
        <v>1598</v>
      </c>
      <c r="F190" s="3">
        <v>3388</v>
      </c>
      <c r="G190" s="3">
        <v>4826</v>
      </c>
      <c r="H190" s="4">
        <v>9702</v>
      </c>
      <c r="I190" s="1"/>
      <c r="J190" s="1"/>
      <c r="K190" s="1"/>
    </row>
    <row r="191" spans="1:11" x14ac:dyDescent="0.25">
      <c r="A191" s="2"/>
      <c r="B191" s="3">
        <v>0.46200000000000002</v>
      </c>
      <c r="C191" s="3">
        <v>0.53900000000000003</v>
      </c>
      <c r="D191" s="3">
        <v>0.66300000000000003</v>
      </c>
      <c r="E191" s="3">
        <v>0.78300000000000003</v>
      </c>
      <c r="F191" s="3">
        <v>0.94599999999999995</v>
      </c>
      <c r="G191" s="3">
        <v>1.0329999999999999</v>
      </c>
      <c r="H191" s="4">
        <v>1.2430000000000001</v>
      </c>
      <c r="I191" s="1"/>
      <c r="J191" s="1"/>
      <c r="K191" s="1"/>
    </row>
    <row r="192" spans="1:11" x14ac:dyDescent="0.25">
      <c r="A192" s="2">
        <v>450</v>
      </c>
      <c r="B192" s="3">
        <v>216</v>
      </c>
      <c r="C192" s="3">
        <v>391</v>
      </c>
      <c r="D192" s="3">
        <v>878</v>
      </c>
      <c r="E192" s="3">
        <v>1696</v>
      </c>
      <c r="F192" s="3">
        <v>3595</v>
      </c>
      <c r="G192" s="3">
        <v>5121</v>
      </c>
      <c r="H192" s="4">
        <v>10291</v>
      </c>
      <c r="I192" s="1"/>
      <c r="J192" s="1"/>
      <c r="K192" s="1"/>
    </row>
    <row r="193" spans="1:11" x14ac:dyDescent="0.25">
      <c r="A193" s="2"/>
      <c r="B193" s="3">
        <v>0.49</v>
      </c>
      <c r="C193" s="3">
        <v>0.57199999999999995</v>
      </c>
      <c r="D193" s="3">
        <v>0.70399999999999996</v>
      </c>
      <c r="E193" s="3">
        <v>0.83099999999999996</v>
      </c>
      <c r="F193" s="3">
        <v>1.004</v>
      </c>
      <c r="G193" s="3">
        <v>1.097</v>
      </c>
      <c r="H193" s="4">
        <v>1.319</v>
      </c>
      <c r="I193" s="1"/>
      <c r="J193" s="1"/>
      <c r="K193" s="1"/>
    </row>
    <row r="194" spans="1:11" x14ac:dyDescent="0.25">
      <c r="A194" s="2">
        <v>500</v>
      </c>
      <c r="B194" s="3">
        <v>228</v>
      </c>
      <c r="C194" s="3">
        <v>413</v>
      </c>
      <c r="D194" s="3">
        <v>927</v>
      </c>
      <c r="E194" s="3">
        <v>1790</v>
      </c>
      <c r="F194" s="3">
        <v>3793</v>
      </c>
      <c r="G194" s="3">
        <v>5403</v>
      </c>
      <c r="H194" s="4">
        <v>10848</v>
      </c>
      <c r="I194" s="1"/>
      <c r="J194" s="1"/>
      <c r="K194" s="1"/>
    </row>
    <row r="195" spans="1:11" x14ac:dyDescent="0.25">
      <c r="A195" s="2"/>
      <c r="B195" s="3">
        <v>0.51800000000000002</v>
      </c>
      <c r="C195" s="3">
        <v>0.60399999999999998</v>
      </c>
      <c r="D195" s="3">
        <v>0.74299999999999999</v>
      </c>
      <c r="E195" s="3">
        <v>0.878</v>
      </c>
      <c r="F195" s="3">
        <v>1.0589999999999999</v>
      </c>
      <c r="G195" s="3">
        <v>1.157</v>
      </c>
      <c r="H195" s="4">
        <v>1.39</v>
      </c>
      <c r="I195" s="1"/>
      <c r="J195" s="1"/>
      <c r="K195" s="1"/>
    </row>
    <row r="196" spans="1:11" x14ac:dyDescent="0.25">
      <c r="A196" s="2">
        <v>550</v>
      </c>
      <c r="B196" s="3">
        <v>239</v>
      </c>
      <c r="C196" s="3">
        <v>434</v>
      </c>
      <c r="D196" s="3">
        <v>974</v>
      </c>
      <c r="E196" s="3">
        <v>1880</v>
      </c>
      <c r="F196" s="3">
        <v>3982</v>
      </c>
      <c r="G196" s="3">
        <v>5765</v>
      </c>
      <c r="H196" s="4">
        <v>11377</v>
      </c>
      <c r="I196" s="1"/>
      <c r="J196" s="1"/>
      <c r="K196" s="1"/>
    </row>
    <row r="197" spans="1:11" x14ac:dyDescent="0.25">
      <c r="A197" s="2"/>
      <c r="B197" s="3">
        <v>0.54400000000000004</v>
      </c>
      <c r="C197" s="3">
        <v>0.63400000000000001</v>
      </c>
      <c r="D197" s="3">
        <v>0.78</v>
      </c>
      <c r="E197" s="3">
        <v>0.92100000000000004</v>
      </c>
      <c r="F197" s="3">
        <v>1.1120000000000001</v>
      </c>
      <c r="G197" s="3">
        <v>1.234</v>
      </c>
      <c r="H197" s="4">
        <v>1.458</v>
      </c>
      <c r="I197" s="1"/>
      <c r="J197" s="1"/>
      <c r="K197" s="1"/>
    </row>
    <row r="198" spans="1:11" x14ac:dyDescent="0.25">
      <c r="A198" s="2">
        <v>600</v>
      </c>
      <c r="B198" s="3">
        <v>250</v>
      </c>
      <c r="C198" s="3">
        <v>454</v>
      </c>
      <c r="D198" s="3">
        <v>1018</v>
      </c>
      <c r="E198" s="3">
        <v>1965</v>
      </c>
      <c r="F198" s="3">
        <v>4162</v>
      </c>
      <c r="G198" s="3">
        <v>6021</v>
      </c>
      <c r="H198" s="4">
        <v>11883</v>
      </c>
      <c r="I198" s="1"/>
      <c r="J198" s="1"/>
      <c r="K198" s="1"/>
    </row>
    <row r="199" spans="1:11" x14ac:dyDescent="0.25">
      <c r="A199" s="2"/>
      <c r="B199" s="3">
        <v>0.56899999999999995</v>
      </c>
      <c r="C199" s="3">
        <v>0.66300000000000003</v>
      </c>
      <c r="D199" s="3">
        <v>0.81599999999999995</v>
      </c>
      <c r="E199" s="3">
        <v>0.96299999999999997</v>
      </c>
      <c r="F199" s="3">
        <v>1.1619999999999999</v>
      </c>
      <c r="G199" s="3">
        <v>1.2889999999999999</v>
      </c>
      <c r="H199" s="4">
        <v>1.5229999999999999</v>
      </c>
      <c r="I199" s="1"/>
      <c r="J199" s="1"/>
      <c r="K199" s="1"/>
    </row>
    <row r="200" spans="1:11" x14ac:dyDescent="0.25">
      <c r="A200" s="2">
        <v>650</v>
      </c>
      <c r="B200" s="3">
        <v>261</v>
      </c>
      <c r="C200" s="3">
        <v>473</v>
      </c>
      <c r="D200" s="3">
        <v>1061</v>
      </c>
      <c r="E200" s="3">
        <v>2047</v>
      </c>
      <c r="F200" s="3">
        <v>4406</v>
      </c>
      <c r="G200" s="3">
        <v>6267</v>
      </c>
      <c r="H200" s="4">
        <v>12368</v>
      </c>
      <c r="I200" s="1"/>
      <c r="J200" s="1"/>
      <c r="K200" s="1"/>
    </row>
    <row r="201" spans="1:11" x14ac:dyDescent="0.25">
      <c r="A201" s="2"/>
      <c r="B201" s="3">
        <v>0.59299999999999997</v>
      </c>
      <c r="C201" s="3">
        <v>0.69099999999999995</v>
      </c>
      <c r="D201" s="3">
        <v>0.85</v>
      </c>
      <c r="E201" s="3">
        <v>1.0029999999999999</v>
      </c>
      <c r="F201" s="3">
        <v>1.2310000000000001</v>
      </c>
      <c r="G201" s="3">
        <v>1.3420000000000001</v>
      </c>
      <c r="H201" s="4">
        <v>1.585</v>
      </c>
      <c r="I201" s="1"/>
      <c r="J201" s="1"/>
      <c r="K201" s="1"/>
    </row>
    <row r="202" spans="1:11" x14ac:dyDescent="0.25">
      <c r="A202" s="2">
        <v>700</v>
      </c>
      <c r="B202" s="3">
        <v>271</v>
      </c>
      <c r="C202" s="3">
        <v>491</v>
      </c>
      <c r="D202" s="3">
        <v>1101</v>
      </c>
      <c r="E202" s="3">
        <v>2126</v>
      </c>
      <c r="F202" s="3">
        <v>4573</v>
      </c>
      <c r="G202" s="3">
        <v>6504</v>
      </c>
      <c r="H202" s="4">
        <v>12835</v>
      </c>
      <c r="I202" s="1"/>
      <c r="J202" s="1"/>
      <c r="K202" s="1"/>
    </row>
    <row r="203" spans="1:11" x14ac:dyDescent="0.25">
      <c r="A203" s="2"/>
      <c r="B203" s="3">
        <v>0.61599999999999999</v>
      </c>
      <c r="C203" s="3">
        <v>0.71799999999999997</v>
      </c>
      <c r="D203" s="3">
        <v>0.88200000000000001</v>
      </c>
      <c r="E203" s="3">
        <v>1.042</v>
      </c>
      <c r="F203" s="3">
        <v>1.2769999999999999</v>
      </c>
      <c r="G203" s="3">
        <v>1.393</v>
      </c>
      <c r="H203" s="4">
        <v>1.645</v>
      </c>
      <c r="I203" s="1"/>
      <c r="J203" s="1"/>
      <c r="K203" s="1"/>
    </row>
    <row r="204" spans="1:11" x14ac:dyDescent="0.25">
      <c r="A204" s="2">
        <v>750</v>
      </c>
      <c r="B204" s="3">
        <v>281</v>
      </c>
      <c r="C204" s="3">
        <v>509</v>
      </c>
      <c r="D204" s="3">
        <v>1141</v>
      </c>
      <c r="E204" s="3">
        <v>2202</v>
      </c>
      <c r="F204" s="3">
        <v>4733</v>
      </c>
      <c r="G204" s="3">
        <v>6732</v>
      </c>
      <c r="H204" s="4">
        <v>13286</v>
      </c>
      <c r="I204" s="1"/>
      <c r="J204" s="1"/>
      <c r="K204" s="1"/>
    </row>
    <row r="205" spans="1:11" x14ac:dyDescent="0.25">
      <c r="A205" s="2"/>
      <c r="B205" s="3">
        <v>0.63800000000000001</v>
      </c>
      <c r="C205" s="3">
        <v>0.74399999999999999</v>
      </c>
      <c r="D205" s="3">
        <v>0.91400000000000003</v>
      </c>
      <c r="E205" s="3">
        <v>1.079</v>
      </c>
      <c r="F205" s="3">
        <v>1.3220000000000001</v>
      </c>
      <c r="G205" s="3">
        <v>1.4410000000000001</v>
      </c>
      <c r="H205" s="4">
        <v>1.702</v>
      </c>
      <c r="I205" s="1"/>
      <c r="J205" s="1"/>
      <c r="K205" s="1"/>
    </row>
    <row r="206" spans="1:11" x14ac:dyDescent="0.25">
      <c r="A206" s="2">
        <v>800</v>
      </c>
      <c r="B206" s="3">
        <v>290</v>
      </c>
      <c r="C206" s="3">
        <v>526</v>
      </c>
      <c r="D206" s="3">
        <v>1179</v>
      </c>
      <c r="E206" s="3">
        <v>2275</v>
      </c>
      <c r="F206" s="3">
        <v>4888</v>
      </c>
      <c r="G206" s="3">
        <v>6953</v>
      </c>
      <c r="H206" s="4">
        <v>13721</v>
      </c>
      <c r="I206" s="1"/>
      <c r="J206" s="1"/>
      <c r="K206" s="1"/>
    </row>
    <row r="207" spans="1:11" x14ac:dyDescent="0.25">
      <c r="A207" s="2"/>
      <c r="B207" s="3">
        <v>0.66</v>
      </c>
      <c r="C207" s="3">
        <v>0.76900000000000002</v>
      </c>
      <c r="D207" s="3">
        <v>0.94499999999999995</v>
      </c>
      <c r="E207" s="3">
        <v>1.115</v>
      </c>
      <c r="F207" s="7">
        <v>1.365</v>
      </c>
      <c r="G207" s="3">
        <v>1.4890000000000001</v>
      </c>
      <c r="H207" s="4">
        <v>1.758</v>
      </c>
      <c r="I207" s="1"/>
      <c r="J207" s="1"/>
      <c r="K207" s="1"/>
    </row>
    <row r="208" spans="1:11" x14ac:dyDescent="0.25">
      <c r="A208" s="2">
        <v>850</v>
      </c>
      <c r="B208" s="3">
        <v>300</v>
      </c>
      <c r="C208" s="3">
        <v>543</v>
      </c>
      <c r="D208" s="3">
        <v>1216</v>
      </c>
      <c r="E208" s="3">
        <v>2346</v>
      </c>
      <c r="F208" s="3">
        <v>5039</v>
      </c>
      <c r="G208" s="3">
        <v>7167</v>
      </c>
      <c r="H208" s="4">
        <v>14144</v>
      </c>
      <c r="I208" s="1"/>
      <c r="J208" s="1"/>
      <c r="K208" s="1"/>
    </row>
    <row r="209" spans="1:11" x14ac:dyDescent="0.25">
      <c r="A209" s="2"/>
      <c r="B209" s="3">
        <v>0.68</v>
      </c>
      <c r="C209" s="3">
        <v>0.79300000000000004</v>
      </c>
      <c r="D209" s="3">
        <v>0.97399999999999998</v>
      </c>
      <c r="E209" s="3">
        <v>1.1499999999999999</v>
      </c>
      <c r="F209" s="3">
        <v>1.407</v>
      </c>
      <c r="G209" s="3">
        <v>1.5349999999999999</v>
      </c>
      <c r="H209" s="4">
        <v>1.8120000000000001</v>
      </c>
      <c r="I209" s="1"/>
      <c r="J209" s="1"/>
      <c r="K209" s="1"/>
    </row>
    <row r="210" spans="1:11" x14ac:dyDescent="0.25">
      <c r="A210" s="2">
        <v>900</v>
      </c>
      <c r="B210" s="3">
        <v>309</v>
      </c>
      <c r="C210" s="3">
        <v>559</v>
      </c>
      <c r="D210" s="3">
        <v>1252</v>
      </c>
      <c r="E210" s="3">
        <v>2415</v>
      </c>
      <c r="F210" s="3">
        <v>5185</v>
      </c>
      <c r="G210" s="3">
        <v>7375</v>
      </c>
      <c r="H210" s="4">
        <v>14554</v>
      </c>
      <c r="I210" s="1"/>
      <c r="J210" s="1"/>
      <c r="K210" s="1"/>
    </row>
    <row r="211" spans="1:11" x14ac:dyDescent="0.25">
      <c r="A211" s="2"/>
      <c r="B211" s="3">
        <v>0.70099999999999996</v>
      </c>
      <c r="C211" s="3">
        <v>0.81699999999999995</v>
      </c>
      <c r="D211" s="3">
        <v>1.0029999999999999</v>
      </c>
      <c r="E211" s="3">
        <v>1.1839999999999999</v>
      </c>
      <c r="F211" s="3">
        <v>1.448</v>
      </c>
      <c r="G211" s="3">
        <v>1.579</v>
      </c>
      <c r="H211" s="4">
        <v>1.865</v>
      </c>
      <c r="I211" s="1"/>
      <c r="J211" s="1"/>
      <c r="K211" s="1"/>
    </row>
    <row r="212" spans="1:11" x14ac:dyDescent="0.25">
      <c r="A212" s="2">
        <v>950</v>
      </c>
      <c r="B212" s="3">
        <v>317</v>
      </c>
      <c r="C212" s="3">
        <v>574</v>
      </c>
      <c r="D212" s="3">
        <v>1287</v>
      </c>
      <c r="E212" s="3">
        <v>2523</v>
      </c>
      <c r="F212" s="3">
        <v>5327</v>
      </c>
      <c r="G212" s="3">
        <v>7577</v>
      </c>
      <c r="H212" s="4">
        <v>14953</v>
      </c>
      <c r="I212" s="1"/>
      <c r="J212" s="1"/>
      <c r="K212" s="1"/>
    </row>
    <row r="213" spans="1:11" x14ac:dyDescent="0.25">
      <c r="A213" s="8"/>
      <c r="B213" s="9">
        <v>0.72</v>
      </c>
      <c r="C213" s="9">
        <v>0.83899999999999997</v>
      </c>
      <c r="D213" s="9">
        <v>1.0309999999999999</v>
      </c>
      <c r="E213" s="9">
        <v>1.2370000000000001</v>
      </c>
      <c r="F213" s="9">
        <v>1.488</v>
      </c>
      <c r="G213" s="9">
        <v>1.6220000000000001</v>
      </c>
      <c r="H213" s="10">
        <v>1.9159999999999999</v>
      </c>
      <c r="I213" s="1"/>
      <c r="J213" s="1"/>
      <c r="K213" s="1"/>
    </row>
  </sheetData>
  <dataValidations count="1">
    <dataValidation type="list" allowBlank="1" showInputMessage="1" showErrorMessage="1" sqref="J1">
      <formula1>$B$1:$H$1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O42"/>
  <sheetViews>
    <sheetView workbookViewId="0">
      <selection activeCell="O12" sqref="A1:O12"/>
    </sheetView>
  </sheetViews>
  <sheetFormatPr defaultRowHeight="15" x14ac:dyDescent="0.25"/>
  <cols>
    <col min="7" max="7" width="10.28515625" bestFit="1" customWidth="1"/>
  </cols>
  <sheetData>
    <row r="1" spans="1:15" x14ac:dyDescent="0.25">
      <c r="A1" s="16">
        <v>105</v>
      </c>
      <c r="B1" s="19">
        <v>90.24</v>
      </c>
      <c r="C1">
        <v>2.1</v>
      </c>
      <c r="D1" s="28" t="s">
        <v>10</v>
      </c>
      <c r="E1" s="29">
        <f>B1*A1+1*(E3+E2)</f>
        <v>12045.861450000004</v>
      </c>
      <c r="F1" s="32" t="s">
        <v>11</v>
      </c>
      <c r="G1" s="27">
        <f>0.6*E1/B1</f>
        <v>80.092163896276631</v>
      </c>
    </row>
    <row r="2" spans="1:15" x14ac:dyDescent="0.25">
      <c r="A2" s="17">
        <v>95</v>
      </c>
      <c r="B2" s="17">
        <v>70</v>
      </c>
      <c r="C2">
        <v>2.8</v>
      </c>
      <c r="D2" s="30" t="s">
        <v>9</v>
      </c>
      <c r="E2" s="31">
        <f>H4</f>
        <v>436.4665199999996</v>
      </c>
      <c r="F2" s="33"/>
      <c r="G2" s="26"/>
      <c r="H2">
        <f>436.5+2134.2</f>
        <v>2570.6999999999998</v>
      </c>
    </row>
    <row r="3" spans="1:15" x14ac:dyDescent="0.25">
      <c r="A3" s="21" t="s">
        <v>0</v>
      </c>
      <c r="B3" s="20">
        <f>3.6*A4/((A2-B2)*4.187)</f>
        <v>392.75853833293525</v>
      </c>
      <c r="D3" s="57" t="s">
        <v>8</v>
      </c>
      <c r="E3" s="58">
        <f>$G$4</f>
        <v>2134.1949300000051</v>
      </c>
      <c r="F3" s="33"/>
      <c r="G3" s="26"/>
    </row>
    <row r="4" spans="1:15" x14ac:dyDescent="0.25">
      <c r="A4" s="22">
        <f>SUM(A5:A11)</f>
        <v>11420</v>
      </c>
      <c r="D4" s="59">
        <v>95</v>
      </c>
      <c r="E4" s="60">
        <f>VLOOKUP(ROUND(D4,1),Густина!$A$1:$B$601,2,FALSE)</f>
        <v>961.92</v>
      </c>
      <c r="G4">
        <f>9.81*SUM(G5:G12)</f>
        <v>2134.1949300000051</v>
      </c>
      <c r="H4">
        <f>9.81*SUM(H5:H12)</f>
        <v>436.4665199999996</v>
      </c>
      <c r="J4" s="17" t="s">
        <v>12</v>
      </c>
      <c r="K4" s="63" t="s">
        <v>13</v>
      </c>
      <c r="L4" s="17" t="s">
        <v>14</v>
      </c>
      <c r="M4" s="64" t="s">
        <v>15</v>
      </c>
      <c r="N4" s="65" t="s">
        <v>16</v>
      </c>
      <c r="O4" s="56"/>
    </row>
    <row r="5" spans="1:15" x14ac:dyDescent="0.25">
      <c r="A5" s="17">
        <v>1830</v>
      </c>
      <c r="B5">
        <f>A5</f>
        <v>1830</v>
      </c>
      <c r="C5" s="23" t="s">
        <v>1</v>
      </c>
      <c r="D5" s="61">
        <f>95-3.6*B5/($B$3*4.187)</f>
        <v>90.993870402802102</v>
      </c>
      <c r="E5" s="60">
        <f>VLOOKUP(ROUND(D5,1),Густина!$A$1:$B$601,2,FALSE)</f>
        <v>964.67</v>
      </c>
      <c r="F5">
        <f>E5-E$4</f>
        <v>2.75</v>
      </c>
      <c r="G5">
        <f>$C$2*F5</f>
        <v>7.6999999999999993</v>
      </c>
      <c r="H5">
        <f>(E5-E4)*$C$2</f>
        <v>7.6999999999999993</v>
      </c>
      <c r="I5" s="23"/>
      <c r="J5" s="62">
        <f>D4-(0.5*A5*1.02*1.06*3.6)/(4.187*$B$3)</f>
        <v>92.834286339754811</v>
      </c>
      <c r="K5" s="62">
        <f>J5-20</f>
        <v>72.834286339754811</v>
      </c>
      <c r="L5" s="62">
        <f>646*(K5/70)^1.3</f>
        <v>680.20793814704814</v>
      </c>
      <c r="M5" s="62">
        <f>A5/L5</f>
        <v>2.6903537835578573</v>
      </c>
      <c r="N5" s="17">
        <f t="shared" ref="N5:N11" si="0">CEILING(M5/0.254,1)</f>
        <v>11</v>
      </c>
      <c r="O5" s="56"/>
    </row>
    <row r="6" spans="1:15" x14ac:dyDescent="0.25">
      <c r="A6" s="17">
        <v>1570</v>
      </c>
      <c r="B6">
        <f t="shared" ref="B6:B11" si="1">B5+A6</f>
        <v>3400</v>
      </c>
      <c r="C6" s="23" t="s">
        <v>2</v>
      </c>
      <c r="D6" s="61">
        <f t="shared" ref="D6:D11" si="2">95-3.6*B6/($B$3*4.187)</f>
        <v>87.556917688266196</v>
      </c>
      <c r="E6" s="60">
        <f>VLOOKUP(ROUND(D6,1),Густина!$A$1:$B$601,2,FALSE)</f>
        <v>966.95</v>
      </c>
      <c r="F6">
        <f t="shared" ref="F6:F11" si="3">E6-E$4</f>
        <v>5.0300000000000864</v>
      </c>
      <c r="G6">
        <f t="shared" ref="G6:G11" si="4">$C$2*F6</f>
        <v>14.084000000000241</v>
      </c>
      <c r="H6">
        <f t="shared" ref="H6:H11" si="5">(E6-E5)*$C$2</f>
        <v>6.3840000000002419</v>
      </c>
      <c r="J6" s="62">
        <f t="shared" ref="J6:J11" si="6">D5-(0.5*A6*1.02*1.06*3.6)/(4.187*$B$3)</f>
        <v>89.135853765323986</v>
      </c>
      <c r="K6" s="62">
        <f t="shared" ref="K6:K11" si="7">J6-20</f>
        <v>69.135853765323986</v>
      </c>
      <c r="L6" s="62">
        <f t="shared" ref="L6:L11" si="8">646*(K6/70)^1.3</f>
        <v>635.6519673013546</v>
      </c>
      <c r="M6" s="62">
        <f t="shared" ref="M6:M11" si="9">A6/L6</f>
        <v>2.4699050435813135</v>
      </c>
      <c r="N6" s="17">
        <f t="shared" si="0"/>
        <v>10</v>
      </c>
      <c r="O6" s="56"/>
    </row>
    <row r="7" spans="1:15" x14ac:dyDescent="0.25">
      <c r="A7" s="17">
        <v>1570</v>
      </c>
      <c r="B7">
        <f t="shared" si="1"/>
        <v>4970</v>
      </c>
      <c r="C7" s="23" t="s">
        <v>3</v>
      </c>
      <c r="D7" s="61">
        <f t="shared" si="2"/>
        <v>84.119964973730305</v>
      </c>
      <c r="E7" s="60">
        <f>VLOOKUP(ROUND(D7,1),Густина!$A$1:$B$601,2,FALSE)</f>
        <v>969.24</v>
      </c>
      <c r="F7">
        <f t="shared" si="3"/>
        <v>7.32000000000005</v>
      </c>
      <c r="G7">
        <f t="shared" si="4"/>
        <v>20.496000000000137</v>
      </c>
      <c r="H7">
        <f t="shared" si="5"/>
        <v>6.4119999999998978</v>
      </c>
      <c r="J7" s="62">
        <f t="shared" si="6"/>
        <v>85.698901050788081</v>
      </c>
      <c r="K7" s="62">
        <f t="shared" si="7"/>
        <v>65.698901050788081</v>
      </c>
      <c r="L7" s="62">
        <f t="shared" si="8"/>
        <v>594.88169108673242</v>
      </c>
      <c r="M7" s="62">
        <f t="shared" si="9"/>
        <v>2.6391802328491858</v>
      </c>
      <c r="N7" s="17">
        <f t="shared" si="0"/>
        <v>11</v>
      </c>
      <c r="O7" s="56"/>
    </row>
    <row r="8" spans="1:15" x14ac:dyDescent="0.25">
      <c r="A8" s="17">
        <v>1570</v>
      </c>
      <c r="B8">
        <f t="shared" si="1"/>
        <v>6540</v>
      </c>
      <c r="C8" s="23" t="s">
        <v>4</v>
      </c>
      <c r="D8" s="61">
        <f t="shared" si="2"/>
        <v>80.683012259194399</v>
      </c>
      <c r="E8" s="60">
        <f>VLOOKUP(ROUND(D8,1),Густина!$A$1:$B$601,2,FALSE)</f>
        <v>971.4</v>
      </c>
      <c r="F8">
        <f t="shared" si="3"/>
        <v>9.4800000000000182</v>
      </c>
      <c r="G8">
        <f t="shared" si="4"/>
        <v>26.54400000000005</v>
      </c>
      <c r="H8">
        <f t="shared" si="5"/>
        <v>6.0479999999999103</v>
      </c>
      <c r="J8" s="62">
        <f t="shared" si="6"/>
        <v>82.261948336252189</v>
      </c>
      <c r="K8" s="62">
        <f t="shared" si="7"/>
        <v>62.261948336252189</v>
      </c>
      <c r="L8" s="62">
        <f t="shared" si="8"/>
        <v>554.74651773319943</v>
      </c>
      <c r="M8" s="62">
        <f t="shared" si="9"/>
        <v>2.8301214154805709</v>
      </c>
      <c r="N8" s="17">
        <f t="shared" si="0"/>
        <v>12</v>
      </c>
      <c r="O8" s="56"/>
    </row>
    <row r="9" spans="1:15" x14ac:dyDescent="0.25">
      <c r="A9" s="17">
        <v>1570</v>
      </c>
      <c r="B9">
        <f t="shared" si="1"/>
        <v>8110</v>
      </c>
      <c r="C9" s="23" t="s">
        <v>5</v>
      </c>
      <c r="D9" s="61">
        <f t="shared" si="2"/>
        <v>77.246059544658493</v>
      </c>
      <c r="E9" s="60">
        <f>VLOOKUP(ROUND(D9,1),Густина!$A$1:$B$601,2,FALSE)</f>
        <v>973.55</v>
      </c>
      <c r="F9">
        <f t="shared" si="3"/>
        <v>11.629999999999995</v>
      </c>
      <c r="G9">
        <f t="shared" si="4"/>
        <v>32.563999999999986</v>
      </c>
      <c r="H9">
        <f t="shared" si="5"/>
        <v>6.0199999999999356</v>
      </c>
      <c r="J9" s="62">
        <f t="shared" si="6"/>
        <v>78.824995621716283</v>
      </c>
      <c r="K9" s="62">
        <f t="shared" si="7"/>
        <v>58.824995621716283</v>
      </c>
      <c r="L9" s="62">
        <f t="shared" si="8"/>
        <v>515.27081012477743</v>
      </c>
      <c r="M9" s="62">
        <f t="shared" si="9"/>
        <v>3.046941470679875</v>
      </c>
      <c r="N9" s="17">
        <f t="shared" si="0"/>
        <v>12</v>
      </c>
      <c r="O9" s="56"/>
    </row>
    <row r="10" spans="1:15" x14ac:dyDescent="0.25">
      <c r="A10" s="17">
        <v>1570</v>
      </c>
      <c r="B10">
        <f t="shared" si="1"/>
        <v>9680</v>
      </c>
      <c r="C10" s="23" t="s">
        <v>6</v>
      </c>
      <c r="D10" s="61">
        <f t="shared" si="2"/>
        <v>73.809106830122587</v>
      </c>
      <c r="E10" s="60">
        <f>VLOOKUP(ROUND(D10,1),Густина!$A$1:$B$601,2,FALSE)</f>
        <v>975.6</v>
      </c>
      <c r="F10">
        <f t="shared" si="3"/>
        <v>13.680000000000064</v>
      </c>
      <c r="G10">
        <f t="shared" si="4"/>
        <v>38.304000000000173</v>
      </c>
      <c r="H10">
        <f t="shared" si="5"/>
        <v>5.7400000000001903</v>
      </c>
      <c r="J10" s="62">
        <f t="shared" si="6"/>
        <v>75.388042907180377</v>
      </c>
      <c r="K10" s="62">
        <f t="shared" si="7"/>
        <v>55.388042907180377</v>
      </c>
      <c r="L10" s="62">
        <f t="shared" si="8"/>
        <v>476.48133396382264</v>
      </c>
      <c r="M10" s="62">
        <f t="shared" si="9"/>
        <v>3.2949874173228451</v>
      </c>
      <c r="N10" s="17">
        <f t="shared" si="0"/>
        <v>13</v>
      </c>
      <c r="O10" s="56"/>
    </row>
    <row r="11" spans="1:15" x14ac:dyDescent="0.25">
      <c r="A11" s="17">
        <v>1740</v>
      </c>
      <c r="B11">
        <f t="shared" si="1"/>
        <v>11420</v>
      </c>
      <c r="C11" s="23" t="s">
        <v>7</v>
      </c>
      <c r="D11" s="61">
        <f t="shared" si="2"/>
        <v>70</v>
      </c>
      <c r="E11" s="60">
        <f>VLOOKUP(ROUND(D11,1),Густина!$A$1:$B$601,2,FALSE)</f>
        <v>977.81</v>
      </c>
      <c r="F11">
        <f t="shared" si="3"/>
        <v>15.889999999999986</v>
      </c>
      <c r="G11">
        <f t="shared" si="4"/>
        <v>44.491999999999962</v>
      </c>
      <c r="H11">
        <f t="shared" si="5"/>
        <v>6.187999999999783</v>
      </c>
      <c r="J11" s="62">
        <f t="shared" si="6"/>
        <v>71.749903677758311</v>
      </c>
      <c r="K11" s="62">
        <f t="shared" si="7"/>
        <v>51.749903677758311</v>
      </c>
      <c r="L11" s="62">
        <f t="shared" si="8"/>
        <v>436.20182220689122</v>
      </c>
      <c r="M11" s="62">
        <f t="shared" si="9"/>
        <v>3.9889792096620704</v>
      </c>
      <c r="N11" s="17">
        <f t="shared" si="0"/>
        <v>16</v>
      </c>
      <c r="O11" s="56"/>
    </row>
    <row r="12" spans="1:15" x14ac:dyDescent="0.25">
      <c r="G12" s="25">
        <f>$C$1*(E11-E4)</f>
        <v>33.368999999999971</v>
      </c>
    </row>
    <row r="15" spans="1:15" ht="15.75" thickBot="1" x14ac:dyDescent="0.3"/>
    <row r="16" spans="1:15" x14ac:dyDescent="0.25">
      <c r="A16" s="16">
        <v>105</v>
      </c>
      <c r="B16" s="19">
        <v>90.24</v>
      </c>
      <c r="C16">
        <v>2.1</v>
      </c>
      <c r="D16" s="28" t="s">
        <v>10</v>
      </c>
      <c r="E16" s="29">
        <f>B16*A16+1*(E18+E17)</f>
        <v>12045.861450000004</v>
      </c>
      <c r="F16" s="32" t="s">
        <v>11</v>
      </c>
      <c r="G16" s="27">
        <f>0.6*E16/B16</f>
        <v>80.092163896276631</v>
      </c>
    </row>
    <row r="17" spans="1:15" x14ac:dyDescent="0.25">
      <c r="A17" s="17">
        <v>95</v>
      </c>
      <c r="B17" s="17">
        <v>70</v>
      </c>
      <c r="C17">
        <v>2.8</v>
      </c>
      <c r="D17" s="30" t="s">
        <v>9</v>
      </c>
      <c r="E17" s="31">
        <f>H19</f>
        <v>436.4665199999996</v>
      </c>
      <c r="F17" s="33"/>
      <c r="G17" s="26"/>
      <c r="H17">
        <f>436.5+2134.2</f>
        <v>2570.6999999999998</v>
      </c>
    </row>
    <row r="18" spans="1:15" x14ac:dyDescent="0.25">
      <c r="A18" s="21" t="s">
        <v>0</v>
      </c>
      <c r="B18" s="20">
        <f>3.6*A19/((A17-B17)*4.187)</f>
        <v>392.75853833293525</v>
      </c>
      <c r="D18" s="57" t="s">
        <v>8</v>
      </c>
      <c r="E18" s="58">
        <f>$G$4</f>
        <v>2134.1949300000051</v>
      </c>
      <c r="F18" s="33"/>
      <c r="G18" s="26"/>
    </row>
    <row r="19" spans="1:15" x14ac:dyDescent="0.25">
      <c r="A19" s="22">
        <f>SUM(A20:A26)</f>
        <v>11420</v>
      </c>
      <c r="D19" s="59">
        <v>95</v>
      </c>
      <c r="E19" s="60">
        <f>VLOOKUP(ROUND(D19,1),Густина!$A$1:$B$601,2,FALSE)</f>
        <v>961.92</v>
      </c>
      <c r="G19">
        <f>9.81*SUM(G20:G27)</f>
        <v>2134.1949300000051</v>
      </c>
      <c r="H19">
        <f>9.81*SUM(H20:H27)</f>
        <v>436.4665199999996</v>
      </c>
      <c r="J19" s="17" t="s">
        <v>12</v>
      </c>
      <c r="K19" s="63" t="s">
        <v>13</v>
      </c>
      <c r="L19" s="17" t="s">
        <v>14</v>
      </c>
      <c r="M19" s="64" t="s">
        <v>15</v>
      </c>
      <c r="N19" s="65" t="s">
        <v>16</v>
      </c>
      <c r="O19" s="56"/>
    </row>
    <row r="20" spans="1:15" x14ac:dyDescent="0.25">
      <c r="A20" s="17">
        <v>1830</v>
      </c>
      <c r="B20">
        <f>A20</f>
        <v>1830</v>
      </c>
      <c r="C20" s="23" t="s">
        <v>1</v>
      </c>
      <c r="D20" s="61">
        <f>95-3.6*B20/($B$18*4.187)</f>
        <v>90.993870402802102</v>
      </c>
      <c r="E20" s="60">
        <f>VLOOKUP(ROUND(D20,1),Густина!$A$1:$B$601,2,FALSE)</f>
        <v>964.67</v>
      </c>
      <c r="F20">
        <f>E20-E$4</f>
        <v>2.75</v>
      </c>
      <c r="G20">
        <f>$C$2*F20</f>
        <v>7.6999999999999993</v>
      </c>
      <c r="H20">
        <f>(E20-E19)*$C$2</f>
        <v>7.6999999999999993</v>
      </c>
      <c r="I20" s="23"/>
      <c r="J20" s="62">
        <f>D19-(0.5*A20*1.02*1.06*3.6)/(4.187*$B$3)</f>
        <v>92.834286339754811</v>
      </c>
      <c r="K20" s="62">
        <f>J20-20</f>
        <v>72.834286339754811</v>
      </c>
      <c r="L20" s="62">
        <f>646*(K20/70)^1.3</f>
        <v>680.20793814704814</v>
      </c>
      <c r="M20" s="62">
        <f>A20/L20</f>
        <v>2.6903537835578573</v>
      </c>
      <c r="N20" s="17">
        <f t="shared" ref="N20:N26" si="10">CEILING(M20/0.254,1)</f>
        <v>11</v>
      </c>
      <c r="O20" s="56"/>
    </row>
    <row r="21" spans="1:15" x14ac:dyDescent="0.25">
      <c r="A21" s="17">
        <v>1570</v>
      </c>
      <c r="B21">
        <f t="shared" ref="B21:B26" si="11">B20+A21</f>
        <v>3400</v>
      </c>
      <c r="C21" s="23" t="s">
        <v>2</v>
      </c>
      <c r="D21" s="61">
        <f t="shared" ref="D21:D26" si="12">95-3.6*B21/($B$18*4.187)</f>
        <v>87.556917688266196</v>
      </c>
      <c r="E21" s="60">
        <f>VLOOKUP(ROUND(D21,1),Густина!$A$1:$B$601,2,FALSE)</f>
        <v>966.95</v>
      </c>
      <c r="F21">
        <f t="shared" ref="F21:F26" si="13">E21-E$4</f>
        <v>5.0300000000000864</v>
      </c>
      <c r="G21">
        <f t="shared" ref="G21:G26" si="14">$C$2*F21</f>
        <v>14.084000000000241</v>
      </c>
      <c r="H21">
        <f t="shared" ref="H21:H26" si="15">(E21-E20)*$C$2</f>
        <v>6.3840000000002419</v>
      </c>
      <c r="J21" s="62">
        <f t="shared" ref="J21:J26" si="16">D20-(0.5*A21*1.02*1.06*3.6)/(4.187*$B$3)</f>
        <v>89.135853765323986</v>
      </c>
      <c r="K21" s="62">
        <f t="shared" ref="K21:K26" si="17">J21-20</f>
        <v>69.135853765323986</v>
      </c>
      <c r="L21" s="62">
        <f t="shared" ref="L21:L26" si="18">646*(K21/70)^1.3</f>
        <v>635.6519673013546</v>
      </c>
      <c r="M21" s="62">
        <f t="shared" ref="M21:M26" si="19">A21/L21</f>
        <v>2.4699050435813135</v>
      </c>
      <c r="N21" s="17">
        <f t="shared" si="10"/>
        <v>10</v>
      </c>
      <c r="O21" s="56"/>
    </row>
    <row r="22" spans="1:15" x14ac:dyDescent="0.25">
      <c r="A22" s="17">
        <v>1570</v>
      </c>
      <c r="B22">
        <f t="shared" si="11"/>
        <v>4970</v>
      </c>
      <c r="C22" s="23" t="s">
        <v>3</v>
      </c>
      <c r="D22" s="61">
        <f t="shared" si="12"/>
        <v>84.119964973730305</v>
      </c>
      <c r="E22" s="60">
        <f>VLOOKUP(ROUND(D22,1),Густина!$A$1:$B$601,2,FALSE)</f>
        <v>969.24</v>
      </c>
      <c r="F22">
        <f t="shared" si="13"/>
        <v>7.32000000000005</v>
      </c>
      <c r="G22">
        <f t="shared" si="14"/>
        <v>20.496000000000137</v>
      </c>
      <c r="H22">
        <f t="shared" si="15"/>
        <v>6.4119999999998978</v>
      </c>
      <c r="J22" s="62">
        <f t="shared" si="16"/>
        <v>85.698901050788081</v>
      </c>
      <c r="K22" s="62">
        <f t="shared" si="17"/>
        <v>65.698901050788081</v>
      </c>
      <c r="L22" s="62">
        <f t="shared" si="18"/>
        <v>594.88169108673242</v>
      </c>
      <c r="M22" s="62">
        <f t="shared" si="19"/>
        <v>2.6391802328491858</v>
      </c>
      <c r="N22" s="17">
        <f t="shared" si="10"/>
        <v>11</v>
      </c>
      <c r="O22" s="56"/>
    </row>
    <row r="23" spans="1:15" x14ac:dyDescent="0.25">
      <c r="A23" s="17">
        <v>1570</v>
      </c>
      <c r="B23">
        <f t="shared" si="11"/>
        <v>6540</v>
      </c>
      <c r="C23" s="23" t="s">
        <v>4</v>
      </c>
      <c r="D23" s="61">
        <f t="shared" si="12"/>
        <v>80.683012259194399</v>
      </c>
      <c r="E23" s="60">
        <f>VLOOKUP(ROUND(D23,1),Густина!$A$1:$B$601,2,FALSE)</f>
        <v>971.4</v>
      </c>
      <c r="F23">
        <f t="shared" si="13"/>
        <v>9.4800000000000182</v>
      </c>
      <c r="G23">
        <f t="shared" si="14"/>
        <v>26.54400000000005</v>
      </c>
      <c r="H23">
        <f t="shared" si="15"/>
        <v>6.0479999999999103</v>
      </c>
      <c r="J23" s="62">
        <f t="shared" si="16"/>
        <v>82.261948336252189</v>
      </c>
      <c r="K23" s="62">
        <f t="shared" si="17"/>
        <v>62.261948336252189</v>
      </c>
      <c r="L23" s="62">
        <f t="shared" si="18"/>
        <v>554.74651773319943</v>
      </c>
      <c r="M23" s="62">
        <f t="shared" si="19"/>
        <v>2.8301214154805709</v>
      </c>
      <c r="N23" s="17">
        <f t="shared" si="10"/>
        <v>12</v>
      </c>
      <c r="O23" s="56"/>
    </row>
    <row r="24" spans="1:15" x14ac:dyDescent="0.25">
      <c r="A24" s="17">
        <v>1570</v>
      </c>
      <c r="B24">
        <f t="shared" si="11"/>
        <v>8110</v>
      </c>
      <c r="C24" s="23" t="s">
        <v>5</v>
      </c>
      <c r="D24" s="61">
        <f t="shared" si="12"/>
        <v>77.246059544658493</v>
      </c>
      <c r="E24" s="60">
        <f>VLOOKUP(ROUND(D24,1),Густина!$A$1:$B$601,2,FALSE)</f>
        <v>973.55</v>
      </c>
      <c r="F24">
        <f t="shared" si="13"/>
        <v>11.629999999999995</v>
      </c>
      <c r="G24">
        <f t="shared" si="14"/>
        <v>32.563999999999986</v>
      </c>
      <c r="H24">
        <f t="shared" si="15"/>
        <v>6.0199999999999356</v>
      </c>
      <c r="J24" s="62">
        <f t="shared" si="16"/>
        <v>78.824995621716283</v>
      </c>
      <c r="K24" s="62">
        <f t="shared" si="17"/>
        <v>58.824995621716283</v>
      </c>
      <c r="L24" s="62">
        <f t="shared" si="18"/>
        <v>515.27081012477743</v>
      </c>
      <c r="M24" s="62">
        <f t="shared" si="19"/>
        <v>3.046941470679875</v>
      </c>
      <c r="N24" s="17">
        <f t="shared" si="10"/>
        <v>12</v>
      </c>
      <c r="O24" s="56"/>
    </row>
    <row r="25" spans="1:15" x14ac:dyDescent="0.25">
      <c r="A25" s="17">
        <v>1570</v>
      </c>
      <c r="B25">
        <f t="shared" si="11"/>
        <v>9680</v>
      </c>
      <c r="C25" s="23" t="s">
        <v>6</v>
      </c>
      <c r="D25" s="61">
        <f t="shared" si="12"/>
        <v>73.809106830122587</v>
      </c>
      <c r="E25" s="60">
        <f>VLOOKUP(ROUND(D25,1),Густина!$A$1:$B$601,2,FALSE)</f>
        <v>975.6</v>
      </c>
      <c r="F25">
        <f t="shared" si="13"/>
        <v>13.680000000000064</v>
      </c>
      <c r="G25">
        <f t="shared" si="14"/>
        <v>38.304000000000173</v>
      </c>
      <c r="H25">
        <f t="shared" si="15"/>
        <v>5.7400000000001903</v>
      </c>
      <c r="J25" s="62">
        <f t="shared" si="16"/>
        <v>75.388042907180377</v>
      </c>
      <c r="K25" s="62">
        <f t="shared" si="17"/>
        <v>55.388042907180377</v>
      </c>
      <c r="L25" s="62">
        <f t="shared" si="18"/>
        <v>476.48133396382264</v>
      </c>
      <c r="M25" s="62">
        <f t="shared" si="19"/>
        <v>3.2949874173228451</v>
      </c>
      <c r="N25" s="17">
        <f t="shared" si="10"/>
        <v>13</v>
      </c>
      <c r="O25" s="56"/>
    </row>
    <row r="26" spans="1:15" x14ac:dyDescent="0.25">
      <c r="A26" s="17">
        <v>1740</v>
      </c>
      <c r="B26">
        <f t="shared" si="11"/>
        <v>11420</v>
      </c>
      <c r="C26" s="23" t="s">
        <v>7</v>
      </c>
      <c r="D26" s="61">
        <f t="shared" si="12"/>
        <v>70</v>
      </c>
      <c r="E26" s="60">
        <f>VLOOKUP(ROUND(D26,1),Густина!$A$1:$B$601,2,FALSE)</f>
        <v>977.81</v>
      </c>
      <c r="F26">
        <f t="shared" si="13"/>
        <v>15.889999999999986</v>
      </c>
      <c r="G26">
        <f t="shared" si="14"/>
        <v>44.491999999999962</v>
      </c>
      <c r="H26">
        <f t="shared" si="15"/>
        <v>6.187999999999783</v>
      </c>
      <c r="J26" s="62">
        <f t="shared" si="16"/>
        <v>71.749903677758311</v>
      </c>
      <c r="K26" s="62">
        <f t="shared" si="17"/>
        <v>51.749903677758311</v>
      </c>
      <c r="L26" s="62">
        <f t="shared" si="18"/>
        <v>436.20182220689122</v>
      </c>
      <c r="M26" s="62">
        <f t="shared" si="19"/>
        <v>3.9889792096620704</v>
      </c>
      <c r="N26" s="17">
        <f t="shared" si="10"/>
        <v>16</v>
      </c>
      <c r="O26" s="56"/>
    </row>
    <row r="27" spans="1:15" x14ac:dyDescent="0.25">
      <c r="G27" s="25">
        <f>$C$1*(E26-E19)</f>
        <v>33.368999999999971</v>
      </c>
    </row>
    <row r="30" spans="1:15" ht="15.75" thickBot="1" x14ac:dyDescent="0.3"/>
    <row r="31" spans="1:15" x14ac:dyDescent="0.25">
      <c r="A31" s="16">
        <v>105</v>
      </c>
      <c r="B31" s="19">
        <v>90.24</v>
      </c>
      <c r="C31">
        <v>2.1</v>
      </c>
      <c r="D31" s="28" t="s">
        <v>10</v>
      </c>
      <c r="E31" s="29">
        <f>B31*A31+1*(E33+E32)</f>
        <v>12045.861450000004</v>
      </c>
      <c r="F31" s="32" t="s">
        <v>11</v>
      </c>
      <c r="G31" s="27">
        <f>0.6*E31/B31</f>
        <v>80.092163896276631</v>
      </c>
    </row>
    <row r="32" spans="1:15" x14ac:dyDescent="0.25">
      <c r="A32" s="17">
        <v>95</v>
      </c>
      <c r="B32" s="17">
        <v>70</v>
      </c>
      <c r="C32">
        <v>2.8</v>
      </c>
      <c r="D32" s="30" t="s">
        <v>9</v>
      </c>
      <c r="E32" s="31">
        <f>H34</f>
        <v>436.4665199999996</v>
      </c>
      <c r="F32" s="33"/>
      <c r="G32" s="26"/>
      <c r="H32">
        <f>436.5+2134.2</f>
        <v>2570.6999999999998</v>
      </c>
    </row>
    <row r="33" spans="1:15" x14ac:dyDescent="0.25">
      <c r="A33" s="21" t="s">
        <v>0</v>
      </c>
      <c r="B33" s="20">
        <f>3.6*A34/((A32-B32)*4.187)</f>
        <v>392.75853833293525</v>
      </c>
      <c r="D33" s="57" t="s">
        <v>8</v>
      </c>
      <c r="E33" s="58">
        <f>$G$4</f>
        <v>2134.1949300000051</v>
      </c>
      <c r="F33" s="33"/>
      <c r="G33" s="26"/>
    </row>
    <row r="34" spans="1:15" x14ac:dyDescent="0.25">
      <c r="A34" s="22">
        <f>SUM(A35:A41)</f>
        <v>11420</v>
      </c>
      <c r="D34" s="59">
        <v>95</v>
      </c>
      <c r="E34" s="60">
        <f>VLOOKUP(ROUND(D34,1),Густина!$A$1:$B$601,2,FALSE)</f>
        <v>961.92</v>
      </c>
      <c r="G34">
        <f>9.81*SUM(G35:G42)</f>
        <v>2134.1949300000051</v>
      </c>
      <c r="H34">
        <f>9.81*SUM(H35:H42)</f>
        <v>436.4665199999996</v>
      </c>
      <c r="J34" s="17" t="s">
        <v>12</v>
      </c>
      <c r="K34" s="63" t="s">
        <v>13</v>
      </c>
      <c r="L34" s="17" t="s">
        <v>14</v>
      </c>
      <c r="M34" s="64" t="s">
        <v>15</v>
      </c>
      <c r="N34" s="65" t="s">
        <v>16</v>
      </c>
      <c r="O34" s="56"/>
    </row>
    <row r="35" spans="1:15" x14ac:dyDescent="0.25">
      <c r="A35" s="17">
        <v>1830</v>
      </c>
      <c r="B35">
        <f>A35</f>
        <v>1830</v>
      </c>
      <c r="C35" s="23" t="s">
        <v>1</v>
      </c>
      <c r="D35" s="61">
        <f>95-3.6*B35/($B$18*4.187)</f>
        <v>90.993870402802102</v>
      </c>
      <c r="E35" s="60">
        <f>VLOOKUP(ROUND(D35,1),Густина!$A$1:$B$601,2,FALSE)</f>
        <v>964.67</v>
      </c>
      <c r="F35">
        <f>E35-E$4</f>
        <v>2.75</v>
      </c>
      <c r="G35">
        <f>$C$2*F35</f>
        <v>7.6999999999999993</v>
      </c>
      <c r="H35">
        <f>(E35-E34)*$C$2</f>
        <v>7.6999999999999993</v>
      </c>
      <c r="I35" s="23"/>
      <c r="J35" s="62">
        <f>D34-(0.5*A35*1.02*1.06*3.6)/(4.187*$B$3)</f>
        <v>92.834286339754811</v>
      </c>
      <c r="K35" s="62">
        <f>J35-20</f>
        <v>72.834286339754811</v>
      </c>
      <c r="L35" s="62">
        <f>646*(K35/70)^1.3</f>
        <v>680.20793814704814</v>
      </c>
      <c r="M35" s="62">
        <f>A35/L35</f>
        <v>2.6903537835578573</v>
      </c>
      <c r="N35" s="17">
        <f t="shared" ref="N35:N41" si="20">CEILING(M35/0.254,1)</f>
        <v>11</v>
      </c>
      <c r="O35" s="56"/>
    </row>
    <row r="36" spans="1:15" x14ac:dyDescent="0.25">
      <c r="A36" s="17">
        <v>1570</v>
      </c>
      <c r="B36">
        <f t="shared" ref="B36:B41" si="21">B35+A36</f>
        <v>3400</v>
      </c>
      <c r="C36" s="23" t="s">
        <v>2</v>
      </c>
      <c r="D36" s="61">
        <f t="shared" ref="D36:D41" si="22">95-3.6*B36/($B$18*4.187)</f>
        <v>87.556917688266196</v>
      </c>
      <c r="E36" s="60">
        <f>VLOOKUP(ROUND(D36,1),Густина!$A$1:$B$601,2,FALSE)</f>
        <v>966.95</v>
      </c>
      <c r="F36">
        <f t="shared" ref="F36:F41" si="23">E36-E$4</f>
        <v>5.0300000000000864</v>
      </c>
      <c r="G36">
        <f t="shared" ref="G36:G41" si="24">$C$2*F36</f>
        <v>14.084000000000241</v>
      </c>
      <c r="H36">
        <f t="shared" ref="H36:H41" si="25">(E36-E35)*$C$2</f>
        <v>6.3840000000002419</v>
      </c>
      <c r="J36" s="62">
        <f t="shared" ref="J36:J41" si="26">D35-(0.5*A36*1.02*1.06*3.6)/(4.187*$B$3)</f>
        <v>89.135853765323986</v>
      </c>
      <c r="K36" s="62">
        <f t="shared" ref="K36:K41" si="27">J36-20</f>
        <v>69.135853765323986</v>
      </c>
      <c r="L36" s="62">
        <f t="shared" ref="L36:L41" si="28">646*(K36/70)^1.3</f>
        <v>635.6519673013546</v>
      </c>
      <c r="M36" s="62">
        <f t="shared" ref="M36:M41" si="29">A36/L36</f>
        <v>2.4699050435813135</v>
      </c>
      <c r="N36" s="17">
        <f t="shared" si="20"/>
        <v>10</v>
      </c>
      <c r="O36" s="56"/>
    </row>
    <row r="37" spans="1:15" x14ac:dyDescent="0.25">
      <c r="A37" s="17">
        <v>1570</v>
      </c>
      <c r="B37">
        <f t="shared" si="21"/>
        <v>4970</v>
      </c>
      <c r="C37" s="23" t="s">
        <v>3</v>
      </c>
      <c r="D37" s="61">
        <f t="shared" si="22"/>
        <v>84.119964973730305</v>
      </c>
      <c r="E37" s="60">
        <f>VLOOKUP(ROUND(D37,1),Густина!$A$1:$B$601,2,FALSE)</f>
        <v>969.24</v>
      </c>
      <c r="F37">
        <f t="shared" si="23"/>
        <v>7.32000000000005</v>
      </c>
      <c r="G37">
        <f t="shared" si="24"/>
        <v>20.496000000000137</v>
      </c>
      <c r="H37">
        <f t="shared" si="25"/>
        <v>6.4119999999998978</v>
      </c>
      <c r="J37" s="62">
        <f t="shared" si="26"/>
        <v>85.698901050788081</v>
      </c>
      <c r="K37" s="62">
        <f t="shared" si="27"/>
        <v>65.698901050788081</v>
      </c>
      <c r="L37" s="62">
        <f t="shared" si="28"/>
        <v>594.88169108673242</v>
      </c>
      <c r="M37" s="62">
        <f t="shared" si="29"/>
        <v>2.6391802328491858</v>
      </c>
      <c r="N37" s="17">
        <f t="shared" si="20"/>
        <v>11</v>
      </c>
      <c r="O37" s="56"/>
    </row>
    <row r="38" spans="1:15" x14ac:dyDescent="0.25">
      <c r="A38" s="17">
        <v>1570</v>
      </c>
      <c r="B38">
        <f t="shared" si="21"/>
        <v>6540</v>
      </c>
      <c r="C38" s="23" t="s">
        <v>4</v>
      </c>
      <c r="D38" s="61">
        <f t="shared" si="22"/>
        <v>80.683012259194399</v>
      </c>
      <c r="E38" s="60">
        <f>VLOOKUP(ROUND(D38,1),Густина!$A$1:$B$601,2,FALSE)</f>
        <v>971.4</v>
      </c>
      <c r="F38">
        <f t="shared" si="23"/>
        <v>9.4800000000000182</v>
      </c>
      <c r="G38">
        <f t="shared" si="24"/>
        <v>26.54400000000005</v>
      </c>
      <c r="H38">
        <f t="shared" si="25"/>
        <v>6.0479999999999103</v>
      </c>
      <c r="J38" s="62">
        <f t="shared" si="26"/>
        <v>82.261948336252189</v>
      </c>
      <c r="K38" s="62">
        <f t="shared" si="27"/>
        <v>62.261948336252189</v>
      </c>
      <c r="L38" s="62">
        <f t="shared" si="28"/>
        <v>554.74651773319943</v>
      </c>
      <c r="M38" s="62">
        <f t="shared" si="29"/>
        <v>2.8301214154805709</v>
      </c>
      <c r="N38" s="17">
        <f t="shared" si="20"/>
        <v>12</v>
      </c>
      <c r="O38" s="56"/>
    </row>
    <row r="39" spans="1:15" x14ac:dyDescent="0.25">
      <c r="A39" s="17">
        <v>1570</v>
      </c>
      <c r="B39">
        <f t="shared" si="21"/>
        <v>8110</v>
      </c>
      <c r="C39" s="23" t="s">
        <v>5</v>
      </c>
      <c r="D39" s="61">
        <f t="shared" si="22"/>
        <v>77.246059544658493</v>
      </c>
      <c r="E39" s="60">
        <f>VLOOKUP(ROUND(D39,1),Густина!$A$1:$B$601,2,FALSE)</f>
        <v>973.55</v>
      </c>
      <c r="F39">
        <f t="shared" si="23"/>
        <v>11.629999999999995</v>
      </c>
      <c r="G39">
        <f t="shared" si="24"/>
        <v>32.563999999999986</v>
      </c>
      <c r="H39">
        <f t="shared" si="25"/>
        <v>6.0199999999999356</v>
      </c>
      <c r="J39" s="62">
        <f t="shared" si="26"/>
        <v>78.824995621716283</v>
      </c>
      <c r="K39" s="62">
        <f t="shared" si="27"/>
        <v>58.824995621716283</v>
      </c>
      <c r="L39" s="62">
        <f t="shared" si="28"/>
        <v>515.27081012477743</v>
      </c>
      <c r="M39" s="62">
        <f t="shared" si="29"/>
        <v>3.046941470679875</v>
      </c>
      <c r="N39" s="17">
        <f t="shared" si="20"/>
        <v>12</v>
      </c>
      <c r="O39" s="56"/>
    </row>
    <row r="40" spans="1:15" x14ac:dyDescent="0.25">
      <c r="A40" s="17">
        <v>1570</v>
      </c>
      <c r="B40">
        <f t="shared" si="21"/>
        <v>9680</v>
      </c>
      <c r="C40" s="23" t="s">
        <v>6</v>
      </c>
      <c r="D40" s="61">
        <f t="shared" si="22"/>
        <v>73.809106830122587</v>
      </c>
      <c r="E40" s="60">
        <f>VLOOKUP(ROUND(D40,1),Густина!$A$1:$B$601,2,FALSE)</f>
        <v>975.6</v>
      </c>
      <c r="F40">
        <f t="shared" si="23"/>
        <v>13.680000000000064</v>
      </c>
      <c r="G40">
        <f t="shared" si="24"/>
        <v>38.304000000000173</v>
      </c>
      <c r="H40">
        <f t="shared" si="25"/>
        <v>5.7400000000001903</v>
      </c>
      <c r="J40" s="62">
        <f t="shared" si="26"/>
        <v>75.388042907180377</v>
      </c>
      <c r="K40" s="62">
        <f t="shared" si="27"/>
        <v>55.388042907180377</v>
      </c>
      <c r="L40" s="62">
        <f t="shared" si="28"/>
        <v>476.48133396382264</v>
      </c>
      <c r="M40" s="62">
        <f t="shared" si="29"/>
        <v>3.2949874173228451</v>
      </c>
      <c r="N40" s="17">
        <f t="shared" si="20"/>
        <v>13</v>
      </c>
      <c r="O40" s="56"/>
    </row>
    <row r="41" spans="1:15" x14ac:dyDescent="0.25">
      <c r="A41" s="17">
        <v>1740</v>
      </c>
      <c r="B41">
        <f t="shared" si="21"/>
        <v>11420</v>
      </c>
      <c r="C41" s="23" t="s">
        <v>7</v>
      </c>
      <c r="D41" s="61">
        <f t="shared" si="22"/>
        <v>70</v>
      </c>
      <c r="E41" s="60">
        <f>VLOOKUP(ROUND(D41,1),Густина!$A$1:$B$601,2,FALSE)</f>
        <v>977.81</v>
      </c>
      <c r="F41">
        <f t="shared" si="23"/>
        <v>15.889999999999986</v>
      </c>
      <c r="G41">
        <f t="shared" si="24"/>
        <v>44.491999999999962</v>
      </c>
      <c r="H41">
        <f t="shared" si="25"/>
        <v>6.187999999999783</v>
      </c>
      <c r="J41" s="62">
        <f t="shared" si="26"/>
        <v>71.749903677758311</v>
      </c>
      <c r="K41" s="62">
        <f t="shared" si="27"/>
        <v>51.749903677758311</v>
      </c>
      <c r="L41" s="62">
        <f t="shared" si="28"/>
        <v>436.20182220689122</v>
      </c>
      <c r="M41" s="62">
        <f t="shared" si="29"/>
        <v>3.9889792096620704</v>
      </c>
      <c r="N41" s="17">
        <f t="shared" si="20"/>
        <v>16</v>
      </c>
      <c r="O41" s="56"/>
    </row>
    <row r="42" spans="1:15" x14ac:dyDescent="0.25">
      <c r="G42" s="25">
        <f>$C$1*(E41-E34)</f>
        <v>33.368999999999971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selection activeCell="B23" sqref="B23"/>
    </sheetView>
  </sheetViews>
  <sheetFormatPr defaultRowHeight="15" x14ac:dyDescent="0.25"/>
  <sheetData>
    <row r="1" spans="1:26" ht="15.75" thickBot="1" x14ac:dyDescent="0.3">
      <c r="A1" s="54">
        <v>101</v>
      </c>
      <c r="B1" s="50">
        <v>102</v>
      </c>
      <c r="C1" s="50">
        <v>103</v>
      </c>
      <c r="D1" s="50">
        <v>105</v>
      </c>
      <c r="E1" s="55">
        <v>106</v>
      </c>
      <c r="F1" s="42">
        <v>107</v>
      </c>
      <c r="G1" s="43">
        <v>108</v>
      </c>
      <c r="H1" s="43">
        <v>109</v>
      </c>
      <c r="I1" s="43">
        <v>111</v>
      </c>
      <c r="J1" s="43">
        <v>112</v>
      </c>
      <c r="K1" s="44">
        <v>113</v>
      </c>
      <c r="L1" s="49">
        <v>116</v>
      </c>
      <c r="M1" s="50">
        <v>117</v>
      </c>
      <c r="N1" s="50">
        <v>118</v>
      </c>
      <c r="O1" s="50">
        <v>119</v>
      </c>
      <c r="P1" s="50">
        <v>120</v>
      </c>
      <c r="Q1" s="50">
        <v>121</v>
      </c>
      <c r="R1" s="51">
        <v>122</v>
      </c>
      <c r="S1" s="42">
        <v>123</v>
      </c>
      <c r="T1" s="43">
        <v>124</v>
      </c>
      <c r="U1" s="43">
        <v>125</v>
      </c>
      <c r="V1" s="43">
        <v>126</v>
      </c>
      <c r="W1" s="43">
        <v>127</v>
      </c>
      <c r="X1" s="43">
        <v>128</v>
      </c>
      <c r="Y1" s="44">
        <v>129</v>
      </c>
    </row>
    <row r="2" spans="1:26" x14ac:dyDescent="0.25">
      <c r="A2" s="38">
        <v>1740</v>
      </c>
      <c r="B2" s="36">
        <v>830</v>
      </c>
      <c r="C2" s="36">
        <v>570</v>
      </c>
      <c r="D2" s="36">
        <v>530</v>
      </c>
      <c r="E2" s="39">
        <v>1020</v>
      </c>
      <c r="F2" s="38">
        <v>670</v>
      </c>
      <c r="G2" s="36">
        <v>1080</v>
      </c>
      <c r="H2" s="36">
        <v>500</v>
      </c>
      <c r="I2" s="36">
        <v>500</v>
      </c>
      <c r="J2" s="36">
        <v>1110</v>
      </c>
      <c r="K2" s="39">
        <v>890</v>
      </c>
      <c r="L2" s="36">
        <v>1180</v>
      </c>
      <c r="M2" s="36">
        <v>1270</v>
      </c>
      <c r="N2" s="36">
        <v>570</v>
      </c>
      <c r="O2" s="36">
        <v>780</v>
      </c>
      <c r="P2" s="36">
        <v>870</v>
      </c>
      <c r="Q2" s="36">
        <v>1360</v>
      </c>
      <c r="R2" s="36">
        <v>910</v>
      </c>
      <c r="S2" s="38">
        <v>910</v>
      </c>
      <c r="T2" s="36">
        <v>1370</v>
      </c>
      <c r="U2" s="36">
        <v>910</v>
      </c>
      <c r="V2" s="36">
        <v>660</v>
      </c>
      <c r="W2" s="36">
        <v>730</v>
      </c>
      <c r="X2" s="36">
        <v>1120</v>
      </c>
      <c r="Y2" s="39">
        <v>630</v>
      </c>
    </row>
    <row r="3" spans="1:26" x14ac:dyDescent="0.25">
      <c r="A3" s="38">
        <v>1570</v>
      </c>
      <c r="B3" s="36">
        <v>720</v>
      </c>
      <c r="C3" s="36">
        <v>510</v>
      </c>
      <c r="D3" s="36">
        <v>480</v>
      </c>
      <c r="E3" s="39">
        <v>880</v>
      </c>
      <c r="F3" s="38">
        <v>580</v>
      </c>
      <c r="G3" s="36">
        <v>940</v>
      </c>
      <c r="H3" s="36">
        <v>450</v>
      </c>
      <c r="I3" s="36">
        <v>450</v>
      </c>
      <c r="J3" s="36">
        <v>970</v>
      </c>
      <c r="K3" s="39">
        <v>800</v>
      </c>
      <c r="L3" s="36">
        <v>1060</v>
      </c>
      <c r="M3" s="36">
        <v>1110</v>
      </c>
      <c r="N3" s="36">
        <v>520</v>
      </c>
      <c r="O3" s="36">
        <v>700</v>
      </c>
      <c r="P3" s="36">
        <v>780</v>
      </c>
      <c r="Q3" s="36">
        <v>1190</v>
      </c>
      <c r="R3" s="36">
        <v>800</v>
      </c>
      <c r="S3" s="38">
        <v>800</v>
      </c>
      <c r="T3" s="36">
        <v>1200</v>
      </c>
      <c r="U3" s="36">
        <v>810</v>
      </c>
      <c r="V3" s="36">
        <v>600</v>
      </c>
      <c r="W3" s="36">
        <v>650</v>
      </c>
      <c r="X3" s="36">
        <v>1020</v>
      </c>
      <c r="Y3" s="39">
        <v>560</v>
      </c>
    </row>
    <row r="4" spans="1:26" x14ac:dyDescent="0.25">
      <c r="A4" s="38">
        <v>1570</v>
      </c>
      <c r="B4" s="36">
        <v>720</v>
      </c>
      <c r="C4" s="36">
        <v>510</v>
      </c>
      <c r="D4" s="36">
        <v>480</v>
      </c>
      <c r="E4" s="39">
        <v>880</v>
      </c>
      <c r="F4" s="38">
        <v>580</v>
      </c>
      <c r="G4" s="36">
        <v>940</v>
      </c>
      <c r="H4" s="36">
        <v>450</v>
      </c>
      <c r="I4" s="36">
        <v>450</v>
      </c>
      <c r="J4" s="36">
        <v>970</v>
      </c>
      <c r="K4" s="39">
        <v>800</v>
      </c>
      <c r="L4" s="36">
        <v>1060</v>
      </c>
      <c r="M4" s="36">
        <v>1110</v>
      </c>
      <c r="N4" s="36">
        <v>520</v>
      </c>
      <c r="O4" s="36">
        <v>700</v>
      </c>
      <c r="P4" s="36">
        <v>780</v>
      </c>
      <c r="Q4" s="36">
        <v>1190</v>
      </c>
      <c r="R4" s="36">
        <v>800</v>
      </c>
      <c r="S4" s="38">
        <v>800</v>
      </c>
      <c r="T4" s="36">
        <v>1200</v>
      </c>
      <c r="U4" s="36">
        <v>810</v>
      </c>
      <c r="V4" s="36">
        <v>600</v>
      </c>
      <c r="W4" s="36">
        <v>650</v>
      </c>
      <c r="X4" s="36">
        <v>1020</v>
      </c>
      <c r="Y4" s="39">
        <v>560</v>
      </c>
    </row>
    <row r="5" spans="1:26" x14ac:dyDescent="0.25">
      <c r="A5" s="38">
        <v>1570</v>
      </c>
      <c r="B5" s="36">
        <v>720</v>
      </c>
      <c r="C5" s="36">
        <v>510</v>
      </c>
      <c r="D5" s="36">
        <v>480</v>
      </c>
      <c r="E5" s="39">
        <v>880</v>
      </c>
      <c r="F5" s="38">
        <v>580</v>
      </c>
      <c r="G5" s="36">
        <v>940</v>
      </c>
      <c r="H5" s="36">
        <v>450</v>
      </c>
      <c r="I5" s="36">
        <v>450</v>
      </c>
      <c r="J5" s="36">
        <v>970</v>
      </c>
      <c r="K5" s="39">
        <v>800</v>
      </c>
      <c r="L5" s="36">
        <v>1060</v>
      </c>
      <c r="M5" s="36">
        <v>1110</v>
      </c>
      <c r="N5" s="36">
        <v>520</v>
      </c>
      <c r="O5" s="36">
        <v>700</v>
      </c>
      <c r="P5" s="36">
        <v>780</v>
      </c>
      <c r="Q5" s="36">
        <v>1190</v>
      </c>
      <c r="R5" s="36">
        <v>800</v>
      </c>
      <c r="S5" s="38">
        <v>800</v>
      </c>
      <c r="T5" s="36">
        <v>1200</v>
      </c>
      <c r="U5" s="36">
        <v>810</v>
      </c>
      <c r="V5" s="36">
        <v>600</v>
      </c>
      <c r="W5" s="36">
        <v>650</v>
      </c>
      <c r="X5" s="36">
        <v>1020</v>
      </c>
      <c r="Y5" s="39">
        <v>560</v>
      </c>
    </row>
    <row r="6" spans="1:26" x14ac:dyDescent="0.25">
      <c r="A6" s="38">
        <v>1570</v>
      </c>
      <c r="B6" s="36">
        <v>720</v>
      </c>
      <c r="C6" s="36">
        <v>510</v>
      </c>
      <c r="D6" s="36">
        <v>480</v>
      </c>
      <c r="E6" s="39">
        <v>880</v>
      </c>
      <c r="F6" s="38">
        <v>580</v>
      </c>
      <c r="G6" s="36">
        <v>940</v>
      </c>
      <c r="H6" s="36">
        <v>450</v>
      </c>
      <c r="I6" s="36">
        <v>450</v>
      </c>
      <c r="J6" s="36">
        <v>970</v>
      </c>
      <c r="K6" s="39">
        <v>800</v>
      </c>
      <c r="L6" s="36">
        <v>1060</v>
      </c>
      <c r="M6" s="36">
        <v>1110</v>
      </c>
      <c r="N6" s="36">
        <v>520</v>
      </c>
      <c r="O6" s="36">
        <v>700</v>
      </c>
      <c r="P6" s="36">
        <v>780</v>
      </c>
      <c r="Q6" s="36">
        <v>1190</v>
      </c>
      <c r="R6" s="36">
        <v>800</v>
      </c>
      <c r="S6" s="38">
        <v>800</v>
      </c>
      <c r="T6" s="36">
        <v>1200</v>
      </c>
      <c r="U6" s="36">
        <v>810</v>
      </c>
      <c r="V6" s="36">
        <v>600</v>
      </c>
      <c r="W6" s="36">
        <v>650</v>
      </c>
      <c r="X6" s="36">
        <v>1020</v>
      </c>
      <c r="Y6" s="39">
        <v>560</v>
      </c>
    </row>
    <row r="7" spans="1:26" x14ac:dyDescent="0.25">
      <c r="A7" s="38">
        <v>1570</v>
      </c>
      <c r="B7" s="36">
        <v>720</v>
      </c>
      <c r="C7" s="36">
        <v>510</v>
      </c>
      <c r="D7" s="36">
        <v>480</v>
      </c>
      <c r="E7" s="39">
        <v>880</v>
      </c>
      <c r="F7" s="38">
        <v>580</v>
      </c>
      <c r="G7" s="36">
        <v>940</v>
      </c>
      <c r="H7" s="36">
        <v>450</v>
      </c>
      <c r="I7" s="36">
        <v>450</v>
      </c>
      <c r="J7" s="36">
        <v>970</v>
      </c>
      <c r="K7" s="39">
        <v>800</v>
      </c>
      <c r="L7" s="36">
        <v>1060</v>
      </c>
      <c r="M7" s="36">
        <v>1110</v>
      </c>
      <c r="N7" s="36">
        <v>520</v>
      </c>
      <c r="O7" s="36">
        <v>700</v>
      </c>
      <c r="P7" s="36">
        <v>780</v>
      </c>
      <c r="Q7" s="36">
        <v>1190</v>
      </c>
      <c r="R7" s="36">
        <v>800</v>
      </c>
      <c r="S7" s="38">
        <v>800</v>
      </c>
      <c r="T7" s="36">
        <v>1200</v>
      </c>
      <c r="U7" s="36">
        <v>810</v>
      </c>
      <c r="V7" s="36">
        <v>600</v>
      </c>
      <c r="W7" s="36">
        <v>650</v>
      </c>
      <c r="X7" s="36">
        <v>1020</v>
      </c>
      <c r="Y7" s="39">
        <v>560</v>
      </c>
    </row>
    <row r="8" spans="1:26" x14ac:dyDescent="0.25">
      <c r="A8" s="38">
        <v>1830</v>
      </c>
      <c r="B8" s="36">
        <v>880</v>
      </c>
      <c r="C8" s="36">
        <v>610</v>
      </c>
      <c r="D8" s="36">
        <v>560</v>
      </c>
      <c r="E8" s="39">
        <v>1090</v>
      </c>
      <c r="F8" s="38">
        <v>710</v>
      </c>
      <c r="G8" s="36">
        <v>1150</v>
      </c>
      <c r="H8" s="36">
        <v>530</v>
      </c>
      <c r="I8" s="36">
        <v>530</v>
      </c>
      <c r="J8" s="36">
        <v>1180</v>
      </c>
      <c r="K8" s="39">
        <v>940</v>
      </c>
      <c r="L8" s="36">
        <v>1240</v>
      </c>
      <c r="M8" s="36">
        <v>1340</v>
      </c>
      <c r="N8" s="36">
        <v>600</v>
      </c>
      <c r="O8" s="36">
        <v>820</v>
      </c>
      <c r="P8" s="36">
        <v>920</v>
      </c>
      <c r="Q8" s="36">
        <v>1450</v>
      </c>
      <c r="R8" s="36">
        <v>970</v>
      </c>
      <c r="S8" s="38">
        <v>970</v>
      </c>
      <c r="T8" s="36">
        <v>1450</v>
      </c>
      <c r="U8" s="36">
        <v>960</v>
      </c>
      <c r="V8" s="36">
        <v>690</v>
      </c>
      <c r="W8" s="36">
        <v>770</v>
      </c>
      <c r="X8" s="36">
        <v>1170</v>
      </c>
      <c r="Y8" s="39">
        <v>660</v>
      </c>
    </row>
    <row r="9" spans="1:26" ht="15.75" thickBot="1" x14ac:dyDescent="0.3">
      <c r="A9" s="40">
        <f>SUM(A2:A8)</f>
        <v>11420</v>
      </c>
      <c r="B9" s="18">
        <f t="shared" ref="B9:Y9" si="0">SUM(B2:B8)</f>
        <v>5310</v>
      </c>
      <c r="C9" s="18">
        <f t="shared" si="0"/>
        <v>3730</v>
      </c>
      <c r="D9" s="18">
        <f t="shared" si="0"/>
        <v>3490</v>
      </c>
      <c r="E9" s="41">
        <f t="shared" si="0"/>
        <v>6510</v>
      </c>
      <c r="F9" s="40">
        <f t="shared" si="0"/>
        <v>4280</v>
      </c>
      <c r="G9" s="18">
        <f t="shared" si="0"/>
        <v>6930</v>
      </c>
      <c r="H9" s="18">
        <f t="shared" si="0"/>
        <v>3280</v>
      </c>
      <c r="I9" s="18">
        <f t="shared" si="0"/>
        <v>3280</v>
      </c>
      <c r="J9" s="18">
        <f t="shared" si="0"/>
        <v>7140</v>
      </c>
      <c r="K9" s="41">
        <f t="shared" si="0"/>
        <v>5830</v>
      </c>
      <c r="L9" s="37">
        <f t="shared" si="0"/>
        <v>7720</v>
      </c>
      <c r="M9" s="18">
        <f t="shared" si="0"/>
        <v>8160</v>
      </c>
      <c r="N9" s="18">
        <f t="shared" si="0"/>
        <v>3770</v>
      </c>
      <c r="O9" s="18">
        <f t="shared" si="0"/>
        <v>5100</v>
      </c>
      <c r="P9" s="18">
        <f t="shared" si="0"/>
        <v>5690</v>
      </c>
      <c r="Q9" s="18">
        <f t="shared" si="0"/>
        <v>8760</v>
      </c>
      <c r="R9" s="34">
        <f t="shared" si="0"/>
        <v>5880</v>
      </c>
      <c r="S9" s="40">
        <f t="shared" si="0"/>
        <v>5880</v>
      </c>
      <c r="T9" s="18">
        <f t="shared" si="0"/>
        <v>8820</v>
      </c>
      <c r="U9" s="18">
        <f t="shared" si="0"/>
        <v>5920</v>
      </c>
      <c r="V9" s="18">
        <f t="shared" si="0"/>
        <v>4350</v>
      </c>
      <c r="W9" s="18">
        <f t="shared" si="0"/>
        <v>4750</v>
      </c>
      <c r="X9" s="18">
        <f t="shared" si="0"/>
        <v>7390</v>
      </c>
      <c r="Y9" s="41">
        <f t="shared" si="0"/>
        <v>4090</v>
      </c>
      <c r="Z9" s="35">
        <f>SUM(A9:Y9)</f>
        <v>147480</v>
      </c>
    </row>
    <row r="10" spans="1:26" ht="15.75" thickBot="1" x14ac:dyDescent="0.3">
      <c r="A10" s="52">
        <f>SUM(A9:E9)</f>
        <v>30460</v>
      </c>
      <c r="B10" s="48"/>
      <c r="C10" s="48"/>
      <c r="D10" s="48"/>
      <c r="E10" s="53"/>
      <c r="F10" s="45">
        <f>SUM(F9:K9)</f>
        <v>30740</v>
      </c>
      <c r="G10" s="46"/>
      <c r="H10" s="46"/>
      <c r="I10" s="46"/>
      <c r="J10" s="46"/>
      <c r="K10" s="47"/>
      <c r="L10" s="48">
        <f>SUM(L9:R9)</f>
        <v>45080</v>
      </c>
      <c r="M10" s="48"/>
      <c r="N10" s="48"/>
      <c r="O10" s="48"/>
      <c r="P10" s="48"/>
      <c r="Q10" s="48"/>
      <c r="R10" s="48"/>
      <c r="S10" s="45">
        <f>SUM(S9:Y9)</f>
        <v>41200</v>
      </c>
      <c r="T10" s="46"/>
      <c r="U10" s="46"/>
      <c r="V10" s="46"/>
      <c r="W10" s="46"/>
      <c r="X10" s="46"/>
      <c r="Y10" s="47"/>
      <c r="Z10" s="35">
        <f>Z9</f>
        <v>147480</v>
      </c>
    </row>
    <row r="12" spans="1:26" x14ac:dyDescent="0.25">
      <c r="A12">
        <f>A10+F10</f>
        <v>61200</v>
      </c>
      <c r="C12">
        <f>A10+F10+L10+S10</f>
        <v>147480</v>
      </c>
    </row>
    <row r="14" spans="1:26" x14ac:dyDescent="0.25">
      <c r="D14" s="24">
        <v>11420</v>
      </c>
      <c r="E14" s="24">
        <v>5310</v>
      </c>
      <c r="F14" s="24">
        <v>3730</v>
      </c>
      <c r="G14" s="24">
        <v>3490</v>
      </c>
      <c r="H14" s="24">
        <v>6510</v>
      </c>
    </row>
    <row r="16" spans="1:26" x14ac:dyDescent="0.25">
      <c r="C16" s="15">
        <f>A10</f>
        <v>30460</v>
      </c>
      <c r="D16" s="17">
        <f>E16-D14</f>
        <v>0</v>
      </c>
      <c r="E16" s="17">
        <f>F16-E14</f>
        <v>11420</v>
      </c>
      <c r="F16" s="17">
        <f>G16-F14</f>
        <v>16730</v>
      </c>
      <c r="G16" s="17">
        <f>H16-G14</f>
        <v>20460</v>
      </c>
      <c r="H16" s="17">
        <f>$C$16-H14</f>
        <v>23950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1"/>
  <sheetViews>
    <sheetView topLeftCell="A283" workbookViewId="0">
      <selection activeCell="A6" sqref="A6"/>
    </sheetView>
  </sheetViews>
  <sheetFormatPr defaultRowHeight="15" x14ac:dyDescent="0.25"/>
  <sheetData>
    <row r="1" spans="1:3" x14ac:dyDescent="0.25">
      <c r="A1" s="66">
        <v>40</v>
      </c>
      <c r="B1" s="17">
        <v>992.24</v>
      </c>
      <c r="C1">
        <f>ROUND(A1,1)</f>
        <v>40</v>
      </c>
    </row>
    <row r="2" spans="1:3" x14ac:dyDescent="0.25">
      <c r="A2" s="17">
        <v>40.1</v>
      </c>
      <c r="B2" s="17">
        <v>992.2</v>
      </c>
      <c r="C2">
        <f>ROUND(A2,1)</f>
        <v>40.1</v>
      </c>
    </row>
    <row r="3" spans="1:3" x14ac:dyDescent="0.25">
      <c r="A3" s="66">
        <v>40.200000000000003</v>
      </c>
      <c r="B3" s="17">
        <v>992.17</v>
      </c>
      <c r="C3">
        <f t="shared" ref="C3:C66" si="0">ROUND(A3,1)</f>
        <v>40.200000000000003</v>
      </c>
    </row>
    <row r="4" spans="1:3" x14ac:dyDescent="0.25">
      <c r="A4" s="17">
        <v>40.299999999999997</v>
      </c>
      <c r="B4" s="17">
        <v>992.13</v>
      </c>
      <c r="C4">
        <f t="shared" si="0"/>
        <v>40.299999999999997</v>
      </c>
    </row>
    <row r="5" spans="1:3" x14ac:dyDescent="0.25">
      <c r="A5" s="66">
        <v>40.4</v>
      </c>
      <c r="B5" s="17">
        <v>992.09</v>
      </c>
      <c r="C5">
        <f t="shared" si="0"/>
        <v>40.4</v>
      </c>
    </row>
    <row r="6" spans="1:3" x14ac:dyDescent="0.25">
      <c r="A6" s="17">
        <v>40.5</v>
      </c>
      <c r="B6" s="17">
        <v>992.05</v>
      </c>
      <c r="C6">
        <f t="shared" si="0"/>
        <v>40.5</v>
      </c>
    </row>
    <row r="7" spans="1:3" x14ac:dyDescent="0.25">
      <c r="A7" s="66">
        <v>40.6</v>
      </c>
      <c r="B7" s="17">
        <v>992.01</v>
      </c>
      <c r="C7">
        <f t="shared" si="0"/>
        <v>40.6</v>
      </c>
    </row>
    <row r="8" spans="1:3" x14ac:dyDescent="0.25">
      <c r="A8" s="17">
        <v>40.700000000000003</v>
      </c>
      <c r="B8" s="17">
        <v>991.97</v>
      </c>
      <c r="C8">
        <f t="shared" si="0"/>
        <v>40.700000000000003</v>
      </c>
    </row>
    <row r="9" spans="1:3" x14ac:dyDescent="0.25">
      <c r="A9" s="66">
        <v>40.799999999999997</v>
      </c>
      <c r="B9" s="17">
        <v>991.94</v>
      </c>
      <c r="C9">
        <f t="shared" si="0"/>
        <v>40.799999999999997</v>
      </c>
    </row>
    <row r="10" spans="1:3" x14ac:dyDescent="0.25">
      <c r="A10" s="17">
        <v>40.9</v>
      </c>
      <c r="B10" s="17">
        <v>991.9</v>
      </c>
      <c r="C10">
        <f t="shared" si="0"/>
        <v>40.9</v>
      </c>
    </row>
    <row r="11" spans="1:3" x14ac:dyDescent="0.25">
      <c r="A11" s="66">
        <v>41</v>
      </c>
      <c r="B11" s="17">
        <v>991.86</v>
      </c>
      <c r="C11">
        <f t="shared" si="0"/>
        <v>41</v>
      </c>
    </row>
    <row r="12" spans="1:3" x14ac:dyDescent="0.25">
      <c r="A12" s="17">
        <v>41.1</v>
      </c>
      <c r="B12" s="17">
        <v>991.82</v>
      </c>
      <c r="C12">
        <f t="shared" si="0"/>
        <v>41.1</v>
      </c>
    </row>
    <row r="13" spans="1:3" x14ac:dyDescent="0.25">
      <c r="A13" s="66">
        <v>41.2</v>
      </c>
      <c r="B13" s="17">
        <v>991.78</v>
      </c>
      <c r="C13">
        <f t="shared" si="0"/>
        <v>41.2</v>
      </c>
    </row>
    <row r="14" spans="1:3" x14ac:dyDescent="0.25">
      <c r="A14" s="17">
        <v>41.3</v>
      </c>
      <c r="B14" s="17">
        <v>991.74</v>
      </c>
      <c r="C14">
        <f t="shared" si="0"/>
        <v>41.3</v>
      </c>
    </row>
    <row r="15" spans="1:3" x14ac:dyDescent="0.25">
      <c r="A15" s="66">
        <v>41.4</v>
      </c>
      <c r="B15" s="17">
        <v>991.7</v>
      </c>
      <c r="C15">
        <f t="shared" si="0"/>
        <v>41.4</v>
      </c>
    </row>
    <row r="16" spans="1:3" x14ac:dyDescent="0.25">
      <c r="A16" s="17">
        <v>41.5</v>
      </c>
      <c r="B16" s="17">
        <v>991.66</v>
      </c>
      <c r="C16">
        <f t="shared" si="0"/>
        <v>41.5</v>
      </c>
    </row>
    <row r="17" spans="1:3" x14ac:dyDescent="0.25">
      <c r="A17" s="66">
        <v>41.6</v>
      </c>
      <c r="B17" s="17">
        <v>991.62</v>
      </c>
      <c r="C17">
        <f t="shared" si="0"/>
        <v>41.6</v>
      </c>
    </row>
    <row r="18" spans="1:3" x14ac:dyDescent="0.25">
      <c r="A18" s="17">
        <v>41.7</v>
      </c>
      <c r="B18" s="17">
        <v>991.58</v>
      </c>
      <c r="C18">
        <f t="shared" si="0"/>
        <v>41.7</v>
      </c>
    </row>
    <row r="19" spans="1:3" x14ac:dyDescent="0.25">
      <c r="A19" s="66">
        <v>41.8</v>
      </c>
      <c r="B19" s="17">
        <v>991.55</v>
      </c>
      <c r="C19">
        <f t="shared" si="0"/>
        <v>41.8</v>
      </c>
    </row>
    <row r="20" spans="1:3" x14ac:dyDescent="0.25">
      <c r="A20" s="17">
        <v>41.9</v>
      </c>
      <c r="B20" s="17">
        <v>991.51</v>
      </c>
      <c r="C20">
        <f t="shared" si="0"/>
        <v>41.9</v>
      </c>
    </row>
    <row r="21" spans="1:3" x14ac:dyDescent="0.25">
      <c r="A21" s="66">
        <v>42</v>
      </c>
      <c r="B21" s="17">
        <v>991.47</v>
      </c>
      <c r="C21">
        <f t="shared" si="0"/>
        <v>42</v>
      </c>
    </row>
    <row r="22" spans="1:3" x14ac:dyDescent="0.25">
      <c r="A22" s="17">
        <v>42.1</v>
      </c>
      <c r="B22" s="17">
        <v>991.43</v>
      </c>
      <c r="C22">
        <f t="shared" si="0"/>
        <v>42.1</v>
      </c>
    </row>
    <row r="23" spans="1:3" x14ac:dyDescent="0.25">
      <c r="A23" s="66">
        <v>42.2</v>
      </c>
      <c r="B23" s="17">
        <v>991.39</v>
      </c>
      <c r="C23">
        <f t="shared" si="0"/>
        <v>42.2</v>
      </c>
    </row>
    <row r="24" spans="1:3" x14ac:dyDescent="0.25">
      <c r="A24" s="17">
        <v>42.3</v>
      </c>
      <c r="B24" s="17">
        <v>991.35</v>
      </c>
      <c r="C24">
        <f t="shared" si="0"/>
        <v>42.3</v>
      </c>
    </row>
    <row r="25" spans="1:3" x14ac:dyDescent="0.25">
      <c r="A25" s="66">
        <v>42.4</v>
      </c>
      <c r="B25" s="17">
        <v>991.31</v>
      </c>
      <c r="C25">
        <f t="shared" si="0"/>
        <v>42.4</v>
      </c>
    </row>
    <row r="26" spans="1:3" x14ac:dyDescent="0.25">
      <c r="A26" s="17">
        <v>42.5</v>
      </c>
      <c r="B26" s="17">
        <v>991.27</v>
      </c>
      <c r="C26">
        <f t="shared" si="0"/>
        <v>42.5</v>
      </c>
    </row>
    <row r="27" spans="1:3" x14ac:dyDescent="0.25">
      <c r="A27" s="66">
        <v>42.6</v>
      </c>
      <c r="B27" s="17">
        <v>991.23</v>
      </c>
      <c r="C27">
        <f t="shared" si="0"/>
        <v>42.6</v>
      </c>
    </row>
    <row r="28" spans="1:3" x14ac:dyDescent="0.25">
      <c r="A28" s="17">
        <v>42.7</v>
      </c>
      <c r="B28" s="17">
        <v>991.19</v>
      </c>
      <c r="C28">
        <f t="shared" si="0"/>
        <v>42.7</v>
      </c>
    </row>
    <row r="29" spans="1:3" x14ac:dyDescent="0.25">
      <c r="A29" s="66">
        <v>42.8</v>
      </c>
      <c r="B29" s="17">
        <v>991.15</v>
      </c>
      <c r="C29">
        <f t="shared" si="0"/>
        <v>42.8</v>
      </c>
    </row>
    <row r="30" spans="1:3" x14ac:dyDescent="0.25">
      <c r="A30" s="17">
        <v>42.9</v>
      </c>
      <c r="B30" s="17">
        <v>991.11</v>
      </c>
      <c r="C30">
        <f t="shared" si="0"/>
        <v>42.9</v>
      </c>
    </row>
    <row r="31" spans="1:3" x14ac:dyDescent="0.25">
      <c r="A31" s="66">
        <v>43</v>
      </c>
      <c r="B31" s="17">
        <v>991.07</v>
      </c>
      <c r="C31">
        <f t="shared" si="0"/>
        <v>43</v>
      </c>
    </row>
    <row r="32" spans="1:3" x14ac:dyDescent="0.25">
      <c r="A32" s="17">
        <v>43.1</v>
      </c>
      <c r="B32" s="17">
        <v>991.03</v>
      </c>
      <c r="C32">
        <f t="shared" si="0"/>
        <v>43.1</v>
      </c>
    </row>
    <row r="33" spans="1:3" x14ac:dyDescent="0.25">
      <c r="A33" s="66">
        <v>43.2</v>
      </c>
      <c r="B33" s="17">
        <v>990.99</v>
      </c>
      <c r="C33">
        <f t="shared" si="0"/>
        <v>43.2</v>
      </c>
    </row>
    <row r="34" spans="1:3" x14ac:dyDescent="0.25">
      <c r="A34" s="17">
        <v>43.3</v>
      </c>
      <c r="B34" s="17">
        <v>990.94</v>
      </c>
      <c r="C34">
        <f t="shared" si="0"/>
        <v>43.3</v>
      </c>
    </row>
    <row r="35" spans="1:3" x14ac:dyDescent="0.25">
      <c r="A35" s="66">
        <v>43.4</v>
      </c>
      <c r="B35" s="17">
        <v>990.9</v>
      </c>
      <c r="C35">
        <f t="shared" si="0"/>
        <v>43.4</v>
      </c>
    </row>
    <row r="36" spans="1:3" x14ac:dyDescent="0.25">
      <c r="A36" s="17">
        <v>43.5</v>
      </c>
      <c r="B36" s="17">
        <v>990.86</v>
      </c>
      <c r="C36">
        <f t="shared" si="0"/>
        <v>43.5</v>
      </c>
    </row>
    <row r="37" spans="1:3" x14ac:dyDescent="0.25">
      <c r="A37" s="66">
        <v>43.6</v>
      </c>
      <c r="B37" s="17">
        <v>990.82</v>
      </c>
      <c r="C37">
        <f t="shared" si="0"/>
        <v>43.6</v>
      </c>
    </row>
    <row r="38" spans="1:3" x14ac:dyDescent="0.25">
      <c r="A38" s="17">
        <v>43.7</v>
      </c>
      <c r="B38" s="17">
        <v>990.78</v>
      </c>
      <c r="C38">
        <f t="shared" si="0"/>
        <v>43.7</v>
      </c>
    </row>
    <row r="39" spans="1:3" x14ac:dyDescent="0.25">
      <c r="A39" s="66">
        <v>43.8</v>
      </c>
      <c r="B39" s="17">
        <v>990.74</v>
      </c>
      <c r="C39">
        <f t="shared" si="0"/>
        <v>43.8</v>
      </c>
    </row>
    <row r="40" spans="1:3" x14ac:dyDescent="0.25">
      <c r="A40" s="17">
        <v>43.9</v>
      </c>
      <c r="B40" s="17">
        <v>990.7</v>
      </c>
      <c r="C40">
        <f t="shared" si="0"/>
        <v>43.9</v>
      </c>
    </row>
    <row r="41" spans="1:3" x14ac:dyDescent="0.25">
      <c r="A41" s="66">
        <v>44</v>
      </c>
      <c r="B41" s="17">
        <v>990.66</v>
      </c>
      <c r="C41">
        <f t="shared" si="0"/>
        <v>44</v>
      </c>
    </row>
    <row r="42" spans="1:3" x14ac:dyDescent="0.25">
      <c r="A42" s="17">
        <v>44.1</v>
      </c>
      <c r="B42" s="17">
        <v>990.62</v>
      </c>
      <c r="C42">
        <f t="shared" si="0"/>
        <v>44.1</v>
      </c>
    </row>
    <row r="43" spans="1:3" x14ac:dyDescent="0.25">
      <c r="A43" s="66">
        <v>44.2</v>
      </c>
      <c r="B43" s="17">
        <v>990.58</v>
      </c>
      <c r="C43">
        <f t="shared" si="0"/>
        <v>44.2</v>
      </c>
    </row>
    <row r="44" spans="1:3" x14ac:dyDescent="0.25">
      <c r="A44" s="17">
        <v>44.3</v>
      </c>
      <c r="B44" s="17">
        <v>990.54</v>
      </c>
      <c r="C44">
        <f t="shared" si="0"/>
        <v>44.3</v>
      </c>
    </row>
    <row r="45" spans="1:3" x14ac:dyDescent="0.25">
      <c r="A45" s="66">
        <v>44.4</v>
      </c>
      <c r="B45" s="17">
        <v>990.5</v>
      </c>
      <c r="C45">
        <f t="shared" si="0"/>
        <v>44.4</v>
      </c>
    </row>
    <row r="46" spans="1:3" x14ac:dyDescent="0.25">
      <c r="A46" s="17">
        <v>44.5</v>
      </c>
      <c r="B46" s="17">
        <v>990.46</v>
      </c>
      <c r="C46">
        <f t="shared" si="0"/>
        <v>44.5</v>
      </c>
    </row>
    <row r="47" spans="1:3" x14ac:dyDescent="0.25">
      <c r="A47" s="66">
        <v>44.6</v>
      </c>
      <c r="B47" s="17">
        <v>990.42</v>
      </c>
      <c r="C47">
        <f t="shared" si="0"/>
        <v>44.6</v>
      </c>
    </row>
    <row r="48" spans="1:3" x14ac:dyDescent="0.25">
      <c r="A48" s="17">
        <v>44.7</v>
      </c>
      <c r="B48" s="17">
        <v>990.38</v>
      </c>
      <c r="C48">
        <f t="shared" si="0"/>
        <v>44.7</v>
      </c>
    </row>
    <row r="49" spans="1:3" x14ac:dyDescent="0.25">
      <c r="A49" s="66">
        <v>44.8</v>
      </c>
      <c r="B49" s="17">
        <v>990.33</v>
      </c>
      <c r="C49">
        <f t="shared" si="0"/>
        <v>44.8</v>
      </c>
    </row>
    <row r="50" spans="1:3" x14ac:dyDescent="0.25">
      <c r="A50" s="17">
        <v>44.9</v>
      </c>
      <c r="B50" s="17">
        <v>990.29</v>
      </c>
      <c r="C50">
        <f t="shared" si="0"/>
        <v>44.9</v>
      </c>
    </row>
    <row r="51" spans="1:3" x14ac:dyDescent="0.25">
      <c r="A51" s="66">
        <v>45</v>
      </c>
      <c r="B51" s="17">
        <v>990.25</v>
      </c>
      <c r="C51">
        <f t="shared" si="0"/>
        <v>45</v>
      </c>
    </row>
    <row r="52" spans="1:3" x14ac:dyDescent="0.25">
      <c r="A52" s="17">
        <v>45.1</v>
      </c>
      <c r="B52" s="17">
        <v>990.21</v>
      </c>
      <c r="C52">
        <f t="shared" si="0"/>
        <v>45.1</v>
      </c>
    </row>
    <row r="53" spans="1:3" x14ac:dyDescent="0.25">
      <c r="A53" s="66">
        <v>45.2</v>
      </c>
      <c r="B53" s="17">
        <v>990.16</v>
      </c>
      <c r="C53">
        <f t="shared" si="0"/>
        <v>45.2</v>
      </c>
    </row>
    <row r="54" spans="1:3" x14ac:dyDescent="0.25">
      <c r="A54" s="17">
        <v>45.3</v>
      </c>
      <c r="B54" s="17">
        <v>990.12</v>
      </c>
      <c r="C54">
        <f t="shared" si="0"/>
        <v>45.3</v>
      </c>
    </row>
    <row r="55" spans="1:3" x14ac:dyDescent="0.25">
      <c r="A55" s="66">
        <v>45.4</v>
      </c>
      <c r="B55" s="17">
        <v>990.07</v>
      </c>
      <c r="C55">
        <f t="shared" si="0"/>
        <v>45.4</v>
      </c>
    </row>
    <row r="56" spans="1:3" x14ac:dyDescent="0.25">
      <c r="A56" s="17">
        <v>45.5</v>
      </c>
      <c r="B56" s="17">
        <v>990.03</v>
      </c>
      <c r="C56">
        <f t="shared" si="0"/>
        <v>45.5</v>
      </c>
    </row>
    <row r="57" spans="1:3" x14ac:dyDescent="0.25">
      <c r="A57" s="66">
        <v>45.6</v>
      </c>
      <c r="B57" s="17">
        <v>989.99</v>
      </c>
      <c r="C57">
        <f t="shared" si="0"/>
        <v>45.6</v>
      </c>
    </row>
    <row r="58" spans="1:3" x14ac:dyDescent="0.25">
      <c r="A58" s="17">
        <v>45.7</v>
      </c>
      <c r="B58" s="17">
        <v>989.95</v>
      </c>
      <c r="C58">
        <f t="shared" si="0"/>
        <v>45.7</v>
      </c>
    </row>
    <row r="59" spans="1:3" x14ac:dyDescent="0.25">
      <c r="A59" s="66">
        <v>45.8</v>
      </c>
      <c r="B59" s="17">
        <v>989.9</v>
      </c>
      <c r="C59">
        <f t="shared" si="0"/>
        <v>45.8</v>
      </c>
    </row>
    <row r="60" spans="1:3" x14ac:dyDescent="0.25">
      <c r="A60" s="17">
        <v>45.9</v>
      </c>
      <c r="B60" s="17">
        <v>989.86</v>
      </c>
      <c r="C60">
        <f t="shared" si="0"/>
        <v>45.9</v>
      </c>
    </row>
    <row r="61" spans="1:3" x14ac:dyDescent="0.25">
      <c r="A61" s="66">
        <v>46</v>
      </c>
      <c r="B61" s="17">
        <v>989.82</v>
      </c>
      <c r="C61">
        <f t="shared" si="0"/>
        <v>46</v>
      </c>
    </row>
    <row r="62" spans="1:3" x14ac:dyDescent="0.25">
      <c r="A62" s="17">
        <v>46.1</v>
      </c>
      <c r="B62" s="17">
        <v>989.78</v>
      </c>
      <c r="C62">
        <f t="shared" si="0"/>
        <v>46.1</v>
      </c>
    </row>
    <row r="63" spans="1:3" x14ac:dyDescent="0.25">
      <c r="A63" s="66">
        <v>46.2</v>
      </c>
      <c r="B63" s="17">
        <v>989.74</v>
      </c>
      <c r="C63">
        <f t="shared" si="0"/>
        <v>46.2</v>
      </c>
    </row>
    <row r="64" spans="1:3" x14ac:dyDescent="0.25">
      <c r="A64" s="17">
        <v>46.3</v>
      </c>
      <c r="B64" s="17">
        <v>989.69</v>
      </c>
      <c r="C64">
        <f t="shared" si="0"/>
        <v>46.3</v>
      </c>
    </row>
    <row r="65" spans="1:3" x14ac:dyDescent="0.25">
      <c r="A65" s="66">
        <v>46.4</v>
      </c>
      <c r="B65" s="17">
        <v>989.65</v>
      </c>
      <c r="C65">
        <f t="shared" si="0"/>
        <v>46.4</v>
      </c>
    </row>
    <row r="66" spans="1:3" x14ac:dyDescent="0.25">
      <c r="A66" s="17">
        <v>46.5</v>
      </c>
      <c r="B66" s="17">
        <v>989.61</v>
      </c>
      <c r="C66">
        <f t="shared" si="0"/>
        <v>46.5</v>
      </c>
    </row>
    <row r="67" spans="1:3" x14ac:dyDescent="0.25">
      <c r="A67" s="66">
        <v>46.6</v>
      </c>
      <c r="B67" s="17">
        <v>989.57</v>
      </c>
      <c r="C67">
        <f t="shared" ref="C67:C130" si="1">ROUND(A67,1)</f>
        <v>46.6</v>
      </c>
    </row>
    <row r="68" spans="1:3" x14ac:dyDescent="0.25">
      <c r="A68" s="17">
        <v>46.7</v>
      </c>
      <c r="B68" s="17">
        <v>989.53</v>
      </c>
      <c r="C68">
        <f t="shared" si="1"/>
        <v>46.7</v>
      </c>
    </row>
    <row r="69" spans="1:3" x14ac:dyDescent="0.25">
      <c r="A69" s="66">
        <v>46.8</v>
      </c>
      <c r="B69" s="17">
        <v>989.48</v>
      </c>
      <c r="C69">
        <f t="shared" si="1"/>
        <v>46.8</v>
      </c>
    </row>
    <row r="70" spans="1:3" x14ac:dyDescent="0.25">
      <c r="A70" s="17">
        <v>46.9</v>
      </c>
      <c r="B70" s="17">
        <v>989.44</v>
      </c>
      <c r="C70">
        <f t="shared" si="1"/>
        <v>46.9</v>
      </c>
    </row>
    <row r="71" spans="1:3" x14ac:dyDescent="0.25">
      <c r="A71" s="66">
        <v>47</v>
      </c>
      <c r="B71" s="17">
        <v>989.4</v>
      </c>
      <c r="C71">
        <f t="shared" si="1"/>
        <v>47</v>
      </c>
    </row>
    <row r="72" spans="1:3" x14ac:dyDescent="0.25">
      <c r="A72" s="17">
        <v>47.1</v>
      </c>
      <c r="B72" s="17">
        <v>989.36</v>
      </c>
      <c r="C72">
        <f t="shared" si="1"/>
        <v>47.1</v>
      </c>
    </row>
    <row r="73" spans="1:3" x14ac:dyDescent="0.25">
      <c r="A73" s="66">
        <v>47.2</v>
      </c>
      <c r="B73" s="17">
        <v>989.31</v>
      </c>
      <c r="C73">
        <f t="shared" si="1"/>
        <v>47.2</v>
      </c>
    </row>
    <row r="74" spans="1:3" x14ac:dyDescent="0.25">
      <c r="A74" s="17">
        <v>47.3</v>
      </c>
      <c r="B74" s="17">
        <v>989.27</v>
      </c>
      <c r="C74">
        <f t="shared" si="1"/>
        <v>47.3</v>
      </c>
    </row>
    <row r="75" spans="1:3" x14ac:dyDescent="0.25">
      <c r="A75" s="66">
        <v>47.4</v>
      </c>
      <c r="B75" s="17">
        <v>989.22</v>
      </c>
      <c r="C75">
        <f t="shared" si="1"/>
        <v>47.4</v>
      </c>
    </row>
    <row r="76" spans="1:3" x14ac:dyDescent="0.25">
      <c r="A76" s="17">
        <v>47.5</v>
      </c>
      <c r="B76" s="17">
        <v>989.18</v>
      </c>
      <c r="C76">
        <f t="shared" si="1"/>
        <v>47.5</v>
      </c>
    </row>
    <row r="77" spans="1:3" x14ac:dyDescent="0.25">
      <c r="A77" s="66">
        <v>47.6</v>
      </c>
      <c r="B77" s="17">
        <v>989.13</v>
      </c>
      <c r="C77">
        <f t="shared" si="1"/>
        <v>47.6</v>
      </c>
    </row>
    <row r="78" spans="1:3" x14ac:dyDescent="0.25">
      <c r="A78" s="17">
        <v>47.7</v>
      </c>
      <c r="B78" s="17">
        <v>989.09</v>
      </c>
      <c r="C78">
        <f t="shared" si="1"/>
        <v>47.7</v>
      </c>
    </row>
    <row r="79" spans="1:3" x14ac:dyDescent="0.25">
      <c r="A79" s="66">
        <v>47.8</v>
      </c>
      <c r="B79" s="17">
        <v>989.05</v>
      </c>
      <c r="C79">
        <f t="shared" si="1"/>
        <v>47.8</v>
      </c>
    </row>
    <row r="80" spans="1:3" x14ac:dyDescent="0.25">
      <c r="A80" s="17">
        <v>47.9</v>
      </c>
      <c r="B80" s="17">
        <v>989</v>
      </c>
      <c r="C80">
        <f t="shared" si="1"/>
        <v>47.9</v>
      </c>
    </row>
    <row r="81" spans="1:3" x14ac:dyDescent="0.25">
      <c r="A81" s="66">
        <v>48</v>
      </c>
      <c r="B81" s="17">
        <v>988.98</v>
      </c>
      <c r="C81">
        <f t="shared" si="1"/>
        <v>48</v>
      </c>
    </row>
    <row r="82" spans="1:3" x14ac:dyDescent="0.25">
      <c r="A82" s="17">
        <v>48.1</v>
      </c>
      <c r="B82" s="17">
        <v>988.92</v>
      </c>
      <c r="C82">
        <f t="shared" si="1"/>
        <v>48.1</v>
      </c>
    </row>
    <row r="83" spans="1:3" x14ac:dyDescent="0.25">
      <c r="A83" s="66">
        <v>48.2</v>
      </c>
      <c r="B83" s="17">
        <v>988.87</v>
      </c>
      <c r="C83">
        <f t="shared" si="1"/>
        <v>48.2</v>
      </c>
    </row>
    <row r="84" spans="1:3" x14ac:dyDescent="0.25">
      <c r="A84" s="17">
        <v>48.3</v>
      </c>
      <c r="B84" s="17">
        <v>988.83</v>
      </c>
      <c r="C84">
        <f t="shared" si="1"/>
        <v>48.3</v>
      </c>
    </row>
    <row r="85" spans="1:3" x14ac:dyDescent="0.25">
      <c r="A85" s="66">
        <v>48.4</v>
      </c>
      <c r="B85" s="17">
        <v>988.78</v>
      </c>
      <c r="C85">
        <f t="shared" si="1"/>
        <v>48.4</v>
      </c>
    </row>
    <row r="86" spans="1:3" x14ac:dyDescent="0.25">
      <c r="A86" s="17">
        <v>48.5</v>
      </c>
      <c r="B86" s="17">
        <v>988.71</v>
      </c>
      <c r="C86">
        <f t="shared" si="1"/>
        <v>48.5</v>
      </c>
    </row>
    <row r="87" spans="1:3" x14ac:dyDescent="0.25">
      <c r="A87" s="66">
        <v>48.6</v>
      </c>
      <c r="B87" s="17">
        <v>988.7</v>
      </c>
      <c r="C87">
        <f t="shared" si="1"/>
        <v>48.6</v>
      </c>
    </row>
    <row r="88" spans="1:3" x14ac:dyDescent="0.25">
      <c r="A88" s="17">
        <v>48.7</v>
      </c>
      <c r="B88" s="17">
        <v>988.65</v>
      </c>
      <c r="C88">
        <f t="shared" si="1"/>
        <v>48.7</v>
      </c>
    </row>
    <row r="89" spans="1:3" x14ac:dyDescent="0.25">
      <c r="A89" s="66">
        <v>48.8</v>
      </c>
      <c r="B89" s="17">
        <v>988.61</v>
      </c>
      <c r="C89">
        <f t="shared" si="1"/>
        <v>48.8</v>
      </c>
    </row>
    <row r="90" spans="1:3" x14ac:dyDescent="0.25">
      <c r="A90" s="17">
        <v>48.9</v>
      </c>
      <c r="B90" s="17">
        <v>988.56</v>
      </c>
      <c r="C90">
        <f t="shared" si="1"/>
        <v>48.9</v>
      </c>
    </row>
    <row r="91" spans="1:3" x14ac:dyDescent="0.25">
      <c r="A91" s="66">
        <v>49</v>
      </c>
      <c r="B91" s="17">
        <v>988.52</v>
      </c>
      <c r="C91">
        <f t="shared" si="1"/>
        <v>49</v>
      </c>
    </row>
    <row r="92" spans="1:3" x14ac:dyDescent="0.25">
      <c r="A92" s="17">
        <v>49.1</v>
      </c>
      <c r="B92" s="17">
        <v>988.47</v>
      </c>
      <c r="C92">
        <f t="shared" si="1"/>
        <v>49.1</v>
      </c>
    </row>
    <row r="93" spans="1:3" x14ac:dyDescent="0.25">
      <c r="A93" s="66">
        <v>49.2</v>
      </c>
      <c r="B93" s="17">
        <v>988.43</v>
      </c>
      <c r="C93">
        <f t="shared" si="1"/>
        <v>49.2</v>
      </c>
    </row>
    <row r="94" spans="1:3" x14ac:dyDescent="0.25">
      <c r="A94" s="17">
        <v>49.3</v>
      </c>
      <c r="B94" s="17">
        <v>988.38</v>
      </c>
      <c r="C94">
        <f t="shared" si="1"/>
        <v>49.3</v>
      </c>
    </row>
    <row r="95" spans="1:3" x14ac:dyDescent="0.25">
      <c r="A95" s="66">
        <v>49.4</v>
      </c>
      <c r="B95" s="17">
        <v>988.34</v>
      </c>
      <c r="C95">
        <f t="shared" si="1"/>
        <v>49.4</v>
      </c>
    </row>
    <row r="96" spans="1:3" x14ac:dyDescent="0.25">
      <c r="A96" s="17">
        <v>49.5</v>
      </c>
      <c r="B96" s="17">
        <v>988.29</v>
      </c>
      <c r="C96">
        <f t="shared" si="1"/>
        <v>49.5</v>
      </c>
    </row>
    <row r="97" spans="1:3" x14ac:dyDescent="0.25">
      <c r="A97" s="66">
        <v>49.6</v>
      </c>
      <c r="B97" s="17">
        <v>988.25</v>
      </c>
      <c r="C97">
        <f t="shared" si="1"/>
        <v>49.6</v>
      </c>
    </row>
    <row r="98" spans="1:3" x14ac:dyDescent="0.25">
      <c r="A98" s="17">
        <v>49.7</v>
      </c>
      <c r="B98" s="17">
        <v>988.2</v>
      </c>
      <c r="C98">
        <f t="shared" si="1"/>
        <v>49.7</v>
      </c>
    </row>
    <row r="99" spans="1:3" x14ac:dyDescent="0.25">
      <c r="A99" s="66">
        <v>49.8</v>
      </c>
      <c r="B99" s="17">
        <v>988.16</v>
      </c>
      <c r="C99">
        <f t="shared" si="1"/>
        <v>49.8</v>
      </c>
    </row>
    <row r="100" spans="1:3" x14ac:dyDescent="0.25">
      <c r="A100" s="17">
        <v>49.9</v>
      </c>
      <c r="B100" s="17">
        <v>988.11</v>
      </c>
      <c r="C100">
        <f t="shared" si="1"/>
        <v>49.9</v>
      </c>
    </row>
    <row r="101" spans="1:3" x14ac:dyDescent="0.25">
      <c r="A101" s="66">
        <v>50</v>
      </c>
      <c r="B101" s="17">
        <v>988.07</v>
      </c>
      <c r="C101">
        <f t="shared" si="1"/>
        <v>50</v>
      </c>
    </row>
    <row r="102" spans="1:3" x14ac:dyDescent="0.25">
      <c r="A102" s="17">
        <v>50.1</v>
      </c>
      <c r="B102" s="17">
        <v>988.02</v>
      </c>
      <c r="C102">
        <f t="shared" si="1"/>
        <v>50.1</v>
      </c>
    </row>
    <row r="103" spans="1:3" x14ac:dyDescent="0.25">
      <c r="A103" s="66">
        <v>50.2</v>
      </c>
      <c r="B103" s="17">
        <v>987.97</v>
      </c>
      <c r="C103">
        <f t="shared" si="1"/>
        <v>50.2</v>
      </c>
    </row>
    <row r="104" spans="1:3" x14ac:dyDescent="0.25">
      <c r="A104" s="17">
        <v>50.3</v>
      </c>
      <c r="B104" s="17">
        <v>987.92</v>
      </c>
      <c r="C104">
        <f t="shared" si="1"/>
        <v>50.3</v>
      </c>
    </row>
    <row r="105" spans="1:3" x14ac:dyDescent="0.25">
      <c r="A105" s="66">
        <v>50.4</v>
      </c>
      <c r="B105" s="17">
        <v>987.89</v>
      </c>
      <c r="C105">
        <f t="shared" si="1"/>
        <v>50.4</v>
      </c>
    </row>
    <row r="106" spans="1:3" x14ac:dyDescent="0.25">
      <c r="A106" s="17">
        <v>50.5</v>
      </c>
      <c r="B106" s="17">
        <v>987.84</v>
      </c>
      <c r="C106">
        <f t="shared" si="1"/>
        <v>50.5</v>
      </c>
    </row>
    <row r="107" spans="1:3" x14ac:dyDescent="0.25">
      <c r="A107" s="66">
        <v>50.6</v>
      </c>
      <c r="B107" s="17">
        <v>987.8</v>
      </c>
      <c r="C107">
        <f t="shared" si="1"/>
        <v>50.6</v>
      </c>
    </row>
    <row r="108" spans="1:3" x14ac:dyDescent="0.25">
      <c r="A108" s="17">
        <v>50.7</v>
      </c>
      <c r="B108" s="17">
        <v>987.75</v>
      </c>
      <c r="C108">
        <f t="shared" si="1"/>
        <v>50.7</v>
      </c>
    </row>
    <row r="109" spans="1:3" x14ac:dyDescent="0.25">
      <c r="A109" s="66">
        <v>50.8</v>
      </c>
      <c r="B109" s="17">
        <v>987.71</v>
      </c>
      <c r="C109">
        <f t="shared" si="1"/>
        <v>50.8</v>
      </c>
    </row>
    <row r="110" spans="1:3" x14ac:dyDescent="0.25">
      <c r="A110" s="17">
        <v>50.9</v>
      </c>
      <c r="B110" s="17">
        <v>987.66</v>
      </c>
      <c r="C110">
        <f t="shared" si="1"/>
        <v>50.9</v>
      </c>
    </row>
    <row r="111" spans="1:3" x14ac:dyDescent="0.25">
      <c r="A111" s="66">
        <v>51</v>
      </c>
      <c r="B111" s="17">
        <v>987.62</v>
      </c>
      <c r="C111">
        <f t="shared" si="1"/>
        <v>51</v>
      </c>
    </row>
    <row r="112" spans="1:3" x14ac:dyDescent="0.25">
      <c r="A112" s="17">
        <v>51.1</v>
      </c>
      <c r="B112" s="17">
        <v>987.57</v>
      </c>
      <c r="C112">
        <f t="shared" si="1"/>
        <v>51.1</v>
      </c>
    </row>
    <row r="113" spans="1:3" x14ac:dyDescent="0.25">
      <c r="A113" s="66">
        <v>51.2</v>
      </c>
      <c r="B113" s="17">
        <v>987.52</v>
      </c>
      <c r="C113">
        <f t="shared" si="1"/>
        <v>51.2</v>
      </c>
    </row>
    <row r="114" spans="1:3" x14ac:dyDescent="0.25">
      <c r="A114" s="17">
        <v>51.3</v>
      </c>
      <c r="B114" s="17">
        <v>987.48</v>
      </c>
      <c r="C114">
        <f t="shared" si="1"/>
        <v>51.3</v>
      </c>
    </row>
    <row r="115" spans="1:3" x14ac:dyDescent="0.25">
      <c r="A115" s="66">
        <v>51.4</v>
      </c>
      <c r="B115" s="17">
        <v>987.43</v>
      </c>
      <c r="C115">
        <f t="shared" si="1"/>
        <v>51.4</v>
      </c>
    </row>
    <row r="116" spans="1:3" x14ac:dyDescent="0.25">
      <c r="A116" s="17">
        <v>51.5</v>
      </c>
      <c r="B116" s="17">
        <v>987.38</v>
      </c>
      <c r="C116">
        <f t="shared" si="1"/>
        <v>51.5</v>
      </c>
    </row>
    <row r="117" spans="1:3" x14ac:dyDescent="0.25">
      <c r="A117" s="66">
        <v>51.6</v>
      </c>
      <c r="B117" s="17">
        <v>987.33</v>
      </c>
      <c r="C117">
        <f t="shared" si="1"/>
        <v>51.6</v>
      </c>
    </row>
    <row r="118" spans="1:3" x14ac:dyDescent="0.25">
      <c r="A118" s="17">
        <v>51.7</v>
      </c>
      <c r="B118" s="17">
        <v>987.29</v>
      </c>
      <c r="C118">
        <f t="shared" si="1"/>
        <v>51.7</v>
      </c>
    </row>
    <row r="119" spans="1:3" x14ac:dyDescent="0.25">
      <c r="A119" s="66">
        <v>51.8</v>
      </c>
      <c r="B119" s="17">
        <v>987.23</v>
      </c>
      <c r="C119">
        <f t="shared" si="1"/>
        <v>51.8</v>
      </c>
    </row>
    <row r="120" spans="1:3" x14ac:dyDescent="0.25">
      <c r="A120" s="17">
        <v>51.9</v>
      </c>
      <c r="B120" s="17">
        <v>987.19</v>
      </c>
      <c r="C120">
        <f t="shared" si="1"/>
        <v>51.9</v>
      </c>
    </row>
    <row r="121" spans="1:3" x14ac:dyDescent="0.25">
      <c r="A121" s="66">
        <v>52</v>
      </c>
      <c r="B121" s="17">
        <v>987.15</v>
      </c>
      <c r="C121">
        <f t="shared" si="1"/>
        <v>52</v>
      </c>
    </row>
    <row r="122" spans="1:3" x14ac:dyDescent="0.25">
      <c r="A122" s="17">
        <v>52.1</v>
      </c>
      <c r="B122" s="17">
        <v>987.1</v>
      </c>
      <c r="C122">
        <f t="shared" si="1"/>
        <v>52.1</v>
      </c>
    </row>
    <row r="123" spans="1:3" x14ac:dyDescent="0.25">
      <c r="A123" s="66">
        <v>52.2</v>
      </c>
      <c r="B123" s="17">
        <v>987.06</v>
      </c>
      <c r="C123">
        <f t="shared" si="1"/>
        <v>52.2</v>
      </c>
    </row>
    <row r="124" spans="1:3" x14ac:dyDescent="0.25">
      <c r="A124" s="17">
        <v>52.3</v>
      </c>
      <c r="B124" s="17">
        <v>987.01</v>
      </c>
      <c r="C124">
        <f t="shared" si="1"/>
        <v>52.3</v>
      </c>
    </row>
    <row r="125" spans="1:3" x14ac:dyDescent="0.25">
      <c r="A125" s="66">
        <v>52.4</v>
      </c>
      <c r="B125" s="17">
        <v>986.97</v>
      </c>
      <c r="C125">
        <f t="shared" si="1"/>
        <v>52.4</v>
      </c>
    </row>
    <row r="126" spans="1:3" x14ac:dyDescent="0.25">
      <c r="A126" s="17">
        <v>52.5</v>
      </c>
      <c r="B126" s="17">
        <v>986.92</v>
      </c>
      <c r="C126">
        <f t="shared" si="1"/>
        <v>52.5</v>
      </c>
    </row>
    <row r="127" spans="1:3" x14ac:dyDescent="0.25">
      <c r="A127" s="66">
        <v>52.6</v>
      </c>
      <c r="B127" s="17">
        <v>986.87</v>
      </c>
      <c r="C127">
        <f t="shared" si="1"/>
        <v>52.6</v>
      </c>
    </row>
    <row r="128" spans="1:3" x14ac:dyDescent="0.25">
      <c r="A128" s="17">
        <v>52.7</v>
      </c>
      <c r="B128" s="17">
        <v>986.83</v>
      </c>
      <c r="C128">
        <f t="shared" si="1"/>
        <v>52.7</v>
      </c>
    </row>
    <row r="129" spans="1:3" x14ac:dyDescent="0.25">
      <c r="A129" s="66">
        <v>52.8</v>
      </c>
      <c r="B129" s="17">
        <v>986.79</v>
      </c>
      <c r="C129">
        <f t="shared" si="1"/>
        <v>52.8</v>
      </c>
    </row>
    <row r="130" spans="1:3" x14ac:dyDescent="0.25">
      <c r="A130" s="17">
        <v>52.9</v>
      </c>
      <c r="B130" s="17">
        <v>986.74</v>
      </c>
      <c r="C130">
        <f t="shared" si="1"/>
        <v>52.9</v>
      </c>
    </row>
    <row r="131" spans="1:3" x14ac:dyDescent="0.25">
      <c r="A131" s="66">
        <v>53</v>
      </c>
      <c r="B131" s="17">
        <v>986.69</v>
      </c>
      <c r="C131">
        <f t="shared" ref="C131:C194" si="2">ROUND(A131,1)</f>
        <v>53</v>
      </c>
    </row>
    <row r="132" spans="1:3" x14ac:dyDescent="0.25">
      <c r="A132" s="17">
        <v>53.1</v>
      </c>
      <c r="B132" s="17">
        <v>986.64</v>
      </c>
      <c r="C132">
        <f t="shared" si="2"/>
        <v>53.1</v>
      </c>
    </row>
    <row r="133" spans="1:3" x14ac:dyDescent="0.25">
      <c r="A133" s="66">
        <v>53.2</v>
      </c>
      <c r="B133" s="17">
        <v>986.59</v>
      </c>
      <c r="C133">
        <f t="shared" si="2"/>
        <v>53.2</v>
      </c>
    </row>
    <row r="134" spans="1:3" x14ac:dyDescent="0.25">
      <c r="A134" s="17">
        <v>53.3</v>
      </c>
      <c r="B134" s="17">
        <v>986.55</v>
      </c>
      <c r="C134">
        <f t="shared" si="2"/>
        <v>53.3</v>
      </c>
    </row>
    <row r="135" spans="1:3" x14ac:dyDescent="0.25">
      <c r="A135" s="66">
        <v>53.4</v>
      </c>
      <c r="B135" s="17">
        <v>986.5</v>
      </c>
      <c r="C135">
        <f t="shared" si="2"/>
        <v>53.4</v>
      </c>
    </row>
    <row r="136" spans="1:3" x14ac:dyDescent="0.25">
      <c r="A136" s="17">
        <v>53.5</v>
      </c>
      <c r="B136" s="17">
        <v>986.45</v>
      </c>
      <c r="C136">
        <f t="shared" si="2"/>
        <v>53.5</v>
      </c>
    </row>
    <row r="137" spans="1:3" x14ac:dyDescent="0.25">
      <c r="A137" s="66">
        <v>53.6</v>
      </c>
      <c r="B137" s="17">
        <v>986.4</v>
      </c>
      <c r="C137">
        <f t="shared" si="2"/>
        <v>53.6</v>
      </c>
    </row>
    <row r="138" spans="1:3" x14ac:dyDescent="0.25">
      <c r="A138" s="17">
        <v>53.7</v>
      </c>
      <c r="B138" s="17">
        <v>986.35</v>
      </c>
      <c r="C138">
        <f t="shared" si="2"/>
        <v>53.7</v>
      </c>
    </row>
    <row r="139" spans="1:3" x14ac:dyDescent="0.25">
      <c r="A139" s="66">
        <v>53.8</v>
      </c>
      <c r="B139" s="17">
        <v>986.31</v>
      </c>
      <c r="C139">
        <f t="shared" si="2"/>
        <v>53.8</v>
      </c>
    </row>
    <row r="140" spans="1:3" x14ac:dyDescent="0.25">
      <c r="A140" s="17">
        <v>53.9</v>
      </c>
      <c r="B140" s="17">
        <v>986.26</v>
      </c>
      <c r="C140">
        <f t="shared" si="2"/>
        <v>53.9</v>
      </c>
    </row>
    <row r="141" spans="1:3" x14ac:dyDescent="0.25">
      <c r="A141" s="66">
        <v>54</v>
      </c>
      <c r="B141" s="17">
        <v>986.21</v>
      </c>
      <c r="C141">
        <f t="shared" si="2"/>
        <v>54</v>
      </c>
    </row>
    <row r="142" spans="1:3" x14ac:dyDescent="0.25">
      <c r="A142" s="17">
        <v>54.1</v>
      </c>
      <c r="B142" s="17">
        <v>986.16</v>
      </c>
      <c r="C142">
        <f t="shared" si="2"/>
        <v>54.1</v>
      </c>
    </row>
    <row r="143" spans="1:3" x14ac:dyDescent="0.25">
      <c r="A143" s="66">
        <v>54.2</v>
      </c>
      <c r="B143" s="17">
        <v>986.11</v>
      </c>
      <c r="C143">
        <f t="shared" si="2"/>
        <v>54.2</v>
      </c>
    </row>
    <row r="144" spans="1:3" x14ac:dyDescent="0.25">
      <c r="A144" s="17">
        <v>54.3</v>
      </c>
      <c r="B144" s="17">
        <v>986.07</v>
      </c>
      <c r="C144">
        <f t="shared" si="2"/>
        <v>54.3</v>
      </c>
    </row>
    <row r="145" spans="1:3" x14ac:dyDescent="0.25">
      <c r="A145" s="66">
        <v>54.4</v>
      </c>
      <c r="B145" s="17">
        <v>986.02</v>
      </c>
      <c r="C145">
        <f t="shared" si="2"/>
        <v>54.4</v>
      </c>
    </row>
    <row r="146" spans="1:3" x14ac:dyDescent="0.25">
      <c r="A146" s="17">
        <v>54.5</v>
      </c>
      <c r="B146" s="17">
        <v>985.97</v>
      </c>
      <c r="C146">
        <f t="shared" si="2"/>
        <v>54.5</v>
      </c>
    </row>
    <row r="147" spans="1:3" x14ac:dyDescent="0.25">
      <c r="A147" s="66">
        <v>54.6</v>
      </c>
      <c r="B147" s="17">
        <v>985.92</v>
      </c>
      <c r="C147">
        <f t="shared" si="2"/>
        <v>54.6</v>
      </c>
    </row>
    <row r="148" spans="1:3" x14ac:dyDescent="0.25">
      <c r="A148" s="17">
        <v>54.7</v>
      </c>
      <c r="B148" s="17">
        <v>985.87</v>
      </c>
      <c r="C148">
        <f t="shared" si="2"/>
        <v>54.7</v>
      </c>
    </row>
    <row r="149" spans="1:3" x14ac:dyDescent="0.25">
      <c r="A149" s="66">
        <v>54.8</v>
      </c>
      <c r="B149" s="17">
        <v>985.83</v>
      </c>
      <c r="C149">
        <f t="shared" si="2"/>
        <v>54.8</v>
      </c>
    </row>
    <row r="150" spans="1:3" x14ac:dyDescent="0.25">
      <c r="A150" s="17">
        <v>54.9</v>
      </c>
      <c r="B150" s="17">
        <v>985.78</v>
      </c>
      <c r="C150">
        <f t="shared" si="2"/>
        <v>54.9</v>
      </c>
    </row>
    <row r="151" spans="1:3" x14ac:dyDescent="0.25">
      <c r="A151" s="66">
        <v>55</v>
      </c>
      <c r="B151" s="17">
        <v>985.73</v>
      </c>
      <c r="C151">
        <f t="shared" si="2"/>
        <v>55</v>
      </c>
    </row>
    <row r="152" spans="1:3" x14ac:dyDescent="0.25">
      <c r="A152" s="17">
        <v>55.1</v>
      </c>
      <c r="B152" s="17">
        <v>985.68</v>
      </c>
      <c r="C152">
        <f t="shared" si="2"/>
        <v>55.1</v>
      </c>
    </row>
    <row r="153" spans="1:3" x14ac:dyDescent="0.25">
      <c r="A153" s="66">
        <v>55.2</v>
      </c>
      <c r="B153" s="17">
        <v>985.63</v>
      </c>
      <c r="C153">
        <f t="shared" si="2"/>
        <v>55.2</v>
      </c>
    </row>
    <row r="154" spans="1:3" x14ac:dyDescent="0.25">
      <c r="A154" s="17">
        <v>55.3</v>
      </c>
      <c r="B154" s="17">
        <v>985.59</v>
      </c>
      <c r="C154">
        <f t="shared" si="2"/>
        <v>55.3</v>
      </c>
    </row>
    <row r="155" spans="1:3" x14ac:dyDescent="0.25">
      <c r="A155" s="66">
        <v>55.4</v>
      </c>
      <c r="B155" s="17">
        <v>985.54</v>
      </c>
      <c r="C155">
        <f t="shared" si="2"/>
        <v>55.4</v>
      </c>
    </row>
    <row r="156" spans="1:3" x14ac:dyDescent="0.25">
      <c r="A156" s="17">
        <v>55.5</v>
      </c>
      <c r="B156" s="17">
        <v>985.49</v>
      </c>
      <c r="C156">
        <f t="shared" si="2"/>
        <v>55.5</v>
      </c>
    </row>
    <row r="157" spans="1:3" x14ac:dyDescent="0.25">
      <c r="A157" s="66">
        <v>55.6</v>
      </c>
      <c r="B157" s="17">
        <v>985.44</v>
      </c>
      <c r="C157">
        <f t="shared" si="2"/>
        <v>55.6</v>
      </c>
    </row>
    <row r="158" spans="1:3" x14ac:dyDescent="0.25">
      <c r="A158" s="17">
        <v>55.7</v>
      </c>
      <c r="B158" s="17">
        <v>985.39</v>
      </c>
      <c r="C158">
        <f t="shared" si="2"/>
        <v>55.7</v>
      </c>
    </row>
    <row r="159" spans="1:3" x14ac:dyDescent="0.25">
      <c r="A159" s="66">
        <v>55.8</v>
      </c>
      <c r="B159" s="17">
        <v>985.35</v>
      </c>
      <c r="C159">
        <f t="shared" si="2"/>
        <v>55.8</v>
      </c>
    </row>
    <row r="160" spans="1:3" x14ac:dyDescent="0.25">
      <c r="A160" s="17">
        <v>55.9</v>
      </c>
      <c r="B160" s="17">
        <v>985.3</v>
      </c>
      <c r="C160">
        <f t="shared" si="2"/>
        <v>55.9</v>
      </c>
    </row>
    <row r="161" spans="1:3" x14ac:dyDescent="0.25">
      <c r="A161" s="66">
        <v>56</v>
      </c>
      <c r="B161" s="17">
        <v>985.25</v>
      </c>
      <c r="C161">
        <f t="shared" si="2"/>
        <v>56</v>
      </c>
    </row>
    <row r="162" spans="1:3" x14ac:dyDescent="0.25">
      <c r="A162" s="17">
        <v>56.1</v>
      </c>
      <c r="B162" s="17">
        <v>985.2</v>
      </c>
      <c r="C162">
        <f t="shared" si="2"/>
        <v>56.1</v>
      </c>
    </row>
    <row r="163" spans="1:3" x14ac:dyDescent="0.25">
      <c r="A163" s="66">
        <v>56.2</v>
      </c>
      <c r="B163" s="17">
        <v>985.15</v>
      </c>
      <c r="C163">
        <f t="shared" si="2"/>
        <v>56.2</v>
      </c>
    </row>
    <row r="164" spans="1:3" x14ac:dyDescent="0.25">
      <c r="A164" s="17">
        <v>56.3</v>
      </c>
      <c r="B164" s="17">
        <v>985.1</v>
      </c>
      <c r="C164">
        <f t="shared" si="2"/>
        <v>56.3</v>
      </c>
    </row>
    <row r="165" spans="1:3" x14ac:dyDescent="0.25">
      <c r="A165" s="66">
        <v>56.4</v>
      </c>
      <c r="B165" s="17">
        <v>985.05</v>
      </c>
      <c r="C165">
        <f t="shared" si="2"/>
        <v>56.4</v>
      </c>
    </row>
    <row r="166" spans="1:3" x14ac:dyDescent="0.25">
      <c r="A166" s="17">
        <v>56.5</v>
      </c>
      <c r="B166" s="17">
        <v>985</v>
      </c>
      <c r="C166">
        <f t="shared" si="2"/>
        <v>56.5</v>
      </c>
    </row>
    <row r="167" spans="1:3" x14ac:dyDescent="0.25">
      <c r="A167" s="66">
        <v>56.6</v>
      </c>
      <c r="B167" s="17">
        <v>984.95</v>
      </c>
      <c r="C167">
        <f t="shared" si="2"/>
        <v>56.6</v>
      </c>
    </row>
    <row r="168" spans="1:3" x14ac:dyDescent="0.25">
      <c r="A168" s="17">
        <v>56.7</v>
      </c>
      <c r="B168" s="17">
        <v>984.9</v>
      </c>
      <c r="C168">
        <f t="shared" si="2"/>
        <v>56.7</v>
      </c>
    </row>
    <row r="169" spans="1:3" x14ac:dyDescent="0.25">
      <c r="A169" s="66">
        <v>56.8</v>
      </c>
      <c r="B169" s="17">
        <v>984.85</v>
      </c>
      <c r="C169">
        <f t="shared" si="2"/>
        <v>56.8</v>
      </c>
    </row>
    <row r="170" spans="1:3" x14ac:dyDescent="0.25">
      <c r="A170" s="17">
        <v>56.9</v>
      </c>
      <c r="B170" s="17">
        <v>984.8</v>
      </c>
      <c r="C170">
        <f t="shared" si="2"/>
        <v>56.9</v>
      </c>
    </row>
    <row r="171" spans="1:3" x14ac:dyDescent="0.25">
      <c r="A171" s="66">
        <v>57</v>
      </c>
      <c r="B171" s="17">
        <v>984.75</v>
      </c>
      <c r="C171">
        <f t="shared" si="2"/>
        <v>57</v>
      </c>
    </row>
    <row r="172" spans="1:3" x14ac:dyDescent="0.25">
      <c r="A172" s="17">
        <v>57.1</v>
      </c>
      <c r="B172" s="17">
        <v>984.7</v>
      </c>
      <c r="C172">
        <f t="shared" si="2"/>
        <v>57.1</v>
      </c>
    </row>
    <row r="173" spans="1:3" x14ac:dyDescent="0.25">
      <c r="A173" s="66">
        <v>57.2</v>
      </c>
      <c r="B173" s="17">
        <v>984.65</v>
      </c>
      <c r="C173">
        <f t="shared" si="2"/>
        <v>57.2</v>
      </c>
    </row>
    <row r="174" spans="1:3" x14ac:dyDescent="0.25">
      <c r="A174" s="17">
        <v>57.3</v>
      </c>
      <c r="B174" s="17">
        <v>984.6</v>
      </c>
      <c r="C174">
        <f t="shared" si="2"/>
        <v>57.3</v>
      </c>
    </row>
    <row r="175" spans="1:3" x14ac:dyDescent="0.25">
      <c r="A175" s="66">
        <v>57.4</v>
      </c>
      <c r="B175" s="17">
        <v>984.55</v>
      </c>
      <c r="C175">
        <f t="shared" si="2"/>
        <v>57.4</v>
      </c>
    </row>
    <row r="176" spans="1:3" x14ac:dyDescent="0.25">
      <c r="A176" s="17">
        <v>57.5</v>
      </c>
      <c r="B176" s="17">
        <v>984.5</v>
      </c>
      <c r="C176">
        <f t="shared" si="2"/>
        <v>57.5</v>
      </c>
    </row>
    <row r="177" spans="1:3" x14ac:dyDescent="0.25">
      <c r="A177" s="66">
        <v>57.6</v>
      </c>
      <c r="B177" s="17">
        <v>984.45</v>
      </c>
      <c r="C177">
        <f t="shared" si="2"/>
        <v>57.6</v>
      </c>
    </row>
    <row r="178" spans="1:3" x14ac:dyDescent="0.25">
      <c r="A178" s="17">
        <v>57.7</v>
      </c>
      <c r="B178" s="17">
        <v>984.4</v>
      </c>
      <c r="C178">
        <f t="shared" si="2"/>
        <v>57.7</v>
      </c>
    </row>
    <row r="179" spans="1:3" x14ac:dyDescent="0.25">
      <c r="A179" s="66">
        <v>57.8</v>
      </c>
      <c r="B179" s="17">
        <v>984.35</v>
      </c>
      <c r="C179">
        <f t="shared" si="2"/>
        <v>57.8</v>
      </c>
    </row>
    <row r="180" spans="1:3" x14ac:dyDescent="0.25">
      <c r="A180" s="17">
        <v>57.9</v>
      </c>
      <c r="B180" s="17">
        <v>984.3</v>
      </c>
      <c r="C180">
        <f t="shared" si="2"/>
        <v>57.9</v>
      </c>
    </row>
    <row r="181" spans="1:3" x14ac:dyDescent="0.25">
      <c r="A181" s="66">
        <v>58</v>
      </c>
      <c r="B181" s="17">
        <v>984.25</v>
      </c>
      <c r="C181">
        <f t="shared" si="2"/>
        <v>58</v>
      </c>
    </row>
    <row r="182" spans="1:3" x14ac:dyDescent="0.25">
      <c r="A182" s="17">
        <v>58.1</v>
      </c>
      <c r="B182" s="17">
        <v>984.2</v>
      </c>
      <c r="C182">
        <f t="shared" si="2"/>
        <v>58.1</v>
      </c>
    </row>
    <row r="183" spans="1:3" x14ac:dyDescent="0.25">
      <c r="A183" s="66">
        <v>58.2</v>
      </c>
      <c r="B183" s="17">
        <v>984.15</v>
      </c>
      <c r="C183">
        <f t="shared" si="2"/>
        <v>58.2</v>
      </c>
    </row>
    <row r="184" spans="1:3" x14ac:dyDescent="0.25">
      <c r="A184" s="17">
        <v>58.3</v>
      </c>
      <c r="B184" s="17">
        <v>984.1</v>
      </c>
      <c r="C184">
        <f t="shared" si="2"/>
        <v>58.3</v>
      </c>
    </row>
    <row r="185" spans="1:3" x14ac:dyDescent="0.25">
      <c r="A185" s="66">
        <v>58.4</v>
      </c>
      <c r="B185" s="17">
        <v>984.05</v>
      </c>
      <c r="C185">
        <f t="shared" si="2"/>
        <v>58.4</v>
      </c>
    </row>
    <row r="186" spans="1:3" x14ac:dyDescent="0.25">
      <c r="A186" s="17">
        <v>58.5</v>
      </c>
      <c r="B186" s="17">
        <v>984</v>
      </c>
      <c r="C186">
        <f t="shared" si="2"/>
        <v>58.5</v>
      </c>
    </row>
    <row r="187" spans="1:3" x14ac:dyDescent="0.25">
      <c r="A187" s="66">
        <v>58.6</v>
      </c>
      <c r="B187" s="17">
        <v>983.95</v>
      </c>
      <c r="C187">
        <f t="shared" si="2"/>
        <v>58.6</v>
      </c>
    </row>
    <row r="188" spans="1:3" x14ac:dyDescent="0.25">
      <c r="A188" s="17">
        <v>58.7</v>
      </c>
      <c r="B188" s="17">
        <v>983.9</v>
      </c>
      <c r="C188">
        <f t="shared" si="2"/>
        <v>58.7</v>
      </c>
    </row>
    <row r="189" spans="1:3" x14ac:dyDescent="0.25">
      <c r="A189" s="66">
        <v>58.8</v>
      </c>
      <c r="B189" s="17">
        <v>983.85</v>
      </c>
      <c r="C189">
        <f t="shared" si="2"/>
        <v>58.8</v>
      </c>
    </row>
    <row r="190" spans="1:3" x14ac:dyDescent="0.25">
      <c r="A190" s="17">
        <v>58.9</v>
      </c>
      <c r="B190" s="17">
        <v>983.8</v>
      </c>
      <c r="C190">
        <f t="shared" si="2"/>
        <v>58.9</v>
      </c>
    </row>
    <row r="191" spans="1:3" x14ac:dyDescent="0.25">
      <c r="A191" s="66">
        <v>59</v>
      </c>
      <c r="B191" s="17">
        <v>983.75</v>
      </c>
      <c r="C191">
        <f t="shared" si="2"/>
        <v>59</v>
      </c>
    </row>
    <row r="192" spans="1:3" x14ac:dyDescent="0.25">
      <c r="A192" s="17">
        <v>59.1</v>
      </c>
      <c r="B192" s="17">
        <v>983.7</v>
      </c>
      <c r="C192">
        <f t="shared" si="2"/>
        <v>59.1</v>
      </c>
    </row>
    <row r="193" spans="1:3" x14ac:dyDescent="0.25">
      <c r="A193" s="66">
        <v>59.2</v>
      </c>
      <c r="B193" s="17">
        <v>983.65</v>
      </c>
      <c r="C193">
        <f t="shared" si="2"/>
        <v>59.2</v>
      </c>
    </row>
    <row r="194" spans="1:3" x14ac:dyDescent="0.25">
      <c r="A194" s="17">
        <v>59.3</v>
      </c>
      <c r="B194" s="17">
        <v>983.6</v>
      </c>
      <c r="C194">
        <f t="shared" si="2"/>
        <v>59.3</v>
      </c>
    </row>
    <row r="195" spans="1:3" x14ac:dyDescent="0.25">
      <c r="A195" s="66">
        <v>59.4</v>
      </c>
      <c r="B195" s="17">
        <v>983.55</v>
      </c>
      <c r="C195">
        <f t="shared" ref="C195:C258" si="3">ROUND(A195,1)</f>
        <v>59.4</v>
      </c>
    </row>
    <row r="196" spans="1:3" x14ac:dyDescent="0.25">
      <c r="A196" s="17">
        <v>59.5</v>
      </c>
      <c r="B196" s="17">
        <v>983.5</v>
      </c>
      <c r="C196">
        <f t="shared" si="3"/>
        <v>59.5</v>
      </c>
    </row>
    <row r="197" spans="1:3" x14ac:dyDescent="0.25">
      <c r="A197" s="66">
        <v>59.6</v>
      </c>
      <c r="B197" s="17">
        <v>983.45</v>
      </c>
      <c r="C197">
        <f t="shared" si="3"/>
        <v>59.6</v>
      </c>
    </row>
    <row r="198" spans="1:3" x14ac:dyDescent="0.25">
      <c r="A198" s="17">
        <v>59.7</v>
      </c>
      <c r="B198" s="17">
        <v>983.4</v>
      </c>
      <c r="C198">
        <f t="shared" si="3"/>
        <v>59.7</v>
      </c>
    </row>
    <row r="199" spans="1:3" x14ac:dyDescent="0.25">
      <c r="A199" s="66">
        <v>59.8</v>
      </c>
      <c r="B199" s="17">
        <v>983.34</v>
      </c>
      <c r="C199">
        <f t="shared" si="3"/>
        <v>59.8</v>
      </c>
    </row>
    <row r="200" spans="1:3" x14ac:dyDescent="0.25">
      <c r="A200" s="17">
        <v>59.9</v>
      </c>
      <c r="B200" s="17">
        <v>983.29</v>
      </c>
      <c r="C200">
        <f t="shared" si="3"/>
        <v>59.9</v>
      </c>
    </row>
    <row r="201" spans="1:3" x14ac:dyDescent="0.25">
      <c r="A201" s="66">
        <v>60</v>
      </c>
      <c r="B201" s="17">
        <v>983.24</v>
      </c>
      <c r="C201">
        <f t="shared" si="3"/>
        <v>60</v>
      </c>
    </row>
    <row r="202" spans="1:3" x14ac:dyDescent="0.25">
      <c r="A202" s="17">
        <v>60.1</v>
      </c>
      <c r="B202" s="17">
        <v>983.19</v>
      </c>
      <c r="C202">
        <f t="shared" si="3"/>
        <v>60.1</v>
      </c>
    </row>
    <row r="203" spans="1:3" x14ac:dyDescent="0.25">
      <c r="A203" s="66">
        <v>60.2</v>
      </c>
      <c r="B203" s="17">
        <v>983.14</v>
      </c>
      <c r="C203">
        <f t="shared" si="3"/>
        <v>60.2</v>
      </c>
    </row>
    <row r="204" spans="1:3" x14ac:dyDescent="0.25">
      <c r="A204" s="17">
        <v>60.3</v>
      </c>
      <c r="B204" s="17">
        <v>983.08</v>
      </c>
      <c r="C204">
        <f t="shared" si="3"/>
        <v>60.3</v>
      </c>
    </row>
    <row r="205" spans="1:3" x14ac:dyDescent="0.25">
      <c r="A205" s="66">
        <v>60.4</v>
      </c>
      <c r="B205" s="17">
        <v>983.03</v>
      </c>
      <c r="C205">
        <f t="shared" si="3"/>
        <v>60.4</v>
      </c>
    </row>
    <row r="206" spans="1:3" x14ac:dyDescent="0.25">
      <c r="A206" s="66">
        <v>60.5</v>
      </c>
      <c r="B206" s="17">
        <v>982.98</v>
      </c>
      <c r="C206">
        <f t="shared" si="3"/>
        <v>60.5</v>
      </c>
    </row>
    <row r="207" spans="1:3" x14ac:dyDescent="0.25">
      <c r="A207" s="17">
        <v>60.6</v>
      </c>
      <c r="B207" s="17">
        <v>982.93</v>
      </c>
      <c r="C207">
        <f t="shared" si="3"/>
        <v>60.6</v>
      </c>
    </row>
    <row r="208" spans="1:3" x14ac:dyDescent="0.25">
      <c r="A208" s="66">
        <v>60.7</v>
      </c>
      <c r="B208" s="17">
        <v>982.88</v>
      </c>
      <c r="C208">
        <f t="shared" si="3"/>
        <v>60.7</v>
      </c>
    </row>
    <row r="209" spans="1:3" x14ac:dyDescent="0.25">
      <c r="A209" s="17">
        <v>60.8</v>
      </c>
      <c r="B209" s="17">
        <v>982.83</v>
      </c>
      <c r="C209">
        <f t="shared" si="3"/>
        <v>60.8</v>
      </c>
    </row>
    <row r="210" spans="1:3" x14ac:dyDescent="0.25">
      <c r="A210" s="66">
        <v>60.9</v>
      </c>
      <c r="B210" s="17">
        <v>982.77</v>
      </c>
      <c r="C210">
        <f t="shared" si="3"/>
        <v>60.9</v>
      </c>
    </row>
    <row r="211" spans="1:3" x14ac:dyDescent="0.25">
      <c r="A211" s="17">
        <v>61</v>
      </c>
      <c r="B211" s="17">
        <v>982.72</v>
      </c>
      <c r="C211">
        <f t="shared" si="3"/>
        <v>61</v>
      </c>
    </row>
    <row r="212" spans="1:3" x14ac:dyDescent="0.25">
      <c r="A212" s="66">
        <v>61.1</v>
      </c>
      <c r="B212" s="17">
        <v>982.67</v>
      </c>
      <c r="C212">
        <f t="shared" si="3"/>
        <v>61.1</v>
      </c>
    </row>
    <row r="213" spans="1:3" x14ac:dyDescent="0.25">
      <c r="A213" s="17">
        <v>61.2</v>
      </c>
      <c r="B213" s="17">
        <v>982.62</v>
      </c>
      <c r="C213">
        <f t="shared" si="3"/>
        <v>61.2</v>
      </c>
    </row>
    <row r="214" spans="1:3" x14ac:dyDescent="0.25">
      <c r="A214" s="66">
        <v>61.3</v>
      </c>
      <c r="B214" s="17">
        <v>982.57</v>
      </c>
      <c r="C214">
        <f t="shared" si="3"/>
        <v>61.3</v>
      </c>
    </row>
    <row r="215" spans="1:3" x14ac:dyDescent="0.25">
      <c r="A215" s="17">
        <v>61.4</v>
      </c>
      <c r="B215" s="17">
        <v>982.51</v>
      </c>
      <c r="C215">
        <f t="shared" si="3"/>
        <v>61.4</v>
      </c>
    </row>
    <row r="216" spans="1:3" x14ac:dyDescent="0.25">
      <c r="A216" s="66">
        <v>61.5</v>
      </c>
      <c r="B216" s="17">
        <v>982.46</v>
      </c>
      <c r="C216">
        <f t="shared" si="3"/>
        <v>61.5</v>
      </c>
    </row>
    <row r="217" spans="1:3" x14ac:dyDescent="0.25">
      <c r="A217" s="17">
        <v>61.6</v>
      </c>
      <c r="B217" s="17">
        <v>982.41</v>
      </c>
      <c r="C217">
        <f t="shared" si="3"/>
        <v>61.6</v>
      </c>
    </row>
    <row r="218" spans="1:3" x14ac:dyDescent="0.25">
      <c r="A218" s="66">
        <v>61.7</v>
      </c>
      <c r="B218" s="17">
        <v>982.36</v>
      </c>
      <c r="C218">
        <f t="shared" si="3"/>
        <v>61.7</v>
      </c>
    </row>
    <row r="219" spans="1:3" x14ac:dyDescent="0.25">
      <c r="A219" s="17">
        <v>61.8</v>
      </c>
      <c r="B219" s="17">
        <v>982.31</v>
      </c>
      <c r="C219">
        <f t="shared" si="3"/>
        <v>61.8</v>
      </c>
    </row>
    <row r="220" spans="1:3" x14ac:dyDescent="0.25">
      <c r="A220" s="66">
        <v>61.9</v>
      </c>
      <c r="B220" s="17">
        <v>982.26</v>
      </c>
      <c r="C220">
        <f t="shared" si="3"/>
        <v>61.9</v>
      </c>
    </row>
    <row r="221" spans="1:3" x14ac:dyDescent="0.25">
      <c r="A221" s="17">
        <v>62</v>
      </c>
      <c r="B221" s="17">
        <v>982.2</v>
      </c>
      <c r="C221">
        <f t="shared" si="3"/>
        <v>62</v>
      </c>
    </row>
    <row r="222" spans="1:3" x14ac:dyDescent="0.25">
      <c r="A222" s="66">
        <v>62.1</v>
      </c>
      <c r="B222" s="17">
        <v>982.15</v>
      </c>
      <c r="C222">
        <f t="shared" si="3"/>
        <v>62.1</v>
      </c>
    </row>
    <row r="223" spans="1:3" x14ac:dyDescent="0.25">
      <c r="A223" s="17">
        <v>62.2</v>
      </c>
      <c r="B223" s="17">
        <v>982.1</v>
      </c>
      <c r="C223">
        <f t="shared" si="3"/>
        <v>62.2</v>
      </c>
    </row>
    <row r="224" spans="1:3" x14ac:dyDescent="0.25">
      <c r="A224" s="66">
        <v>62.3</v>
      </c>
      <c r="B224" s="17">
        <v>982.05</v>
      </c>
      <c r="C224">
        <f t="shared" si="3"/>
        <v>62.3</v>
      </c>
    </row>
    <row r="225" spans="1:3" x14ac:dyDescent="0.25">
      <c r="A225" s="17">
        <v>62.4</v>
      </c>
      <c r="B225" s="17">
        <v>981.99</v>
      </c>
      <c r="C225">
        <f t="shared" si="3"/>
        <v>62.4</v>
      </c>
    </row>
    <row r="226" spans="1:3" x14ac:dyDescent="0.25">
      <c r="A226" s="66">
        <v>62.5</v>
      </c>
      <c r="B226" s="17">
        <v>981.94</v>
      </c>
      <c r="C226">
        <f t="shared" si="3"/>
        <v>62.5</v>
      </c>
    </row>
    <row r="227" spans="1:3" x14ac:dyDescent="0.25">
      <c r="A227" s="17">
        <v>62.6</v>
      </c>
      <c r="B227" s="17">
        <v>981.89</v>
      </c>
      <c r="C227">
        <f t="shared" si="3"/>
        <v>62.6</v>
      </c>
    </row>
    <row r="228" spans="1:3" x14ac:dyDescent="0.25">
      <c r="A228" s="66">
        <v>62.7</v>
      </c>
      <c r="B228" s="17">
        <v>981.83</v>
      </c>
      <c r="C228">
        <f t="shared" si="3"/>
        <v>62.7</v>
      </c>
    </row>
    <row r="229" spans="1:3" x14ac:dyDescent="0.25">
      <c r="A229" s="17">
        <v>62.8</v>
      </c>
      <c r="B229" s="17">
        <v>981.78</v>
      </c>
      <c r="C229">
        <f t="shared" si="3"/>
        <v>62.8</v>
      </c>
    </row>
    <row r="230" spans="1:3" x14ac:dyDescent="0.25">
      <c r="A230" s="66">
        <v>62.9</v>
      </c>
      <c r="B230" s="17">
        <v>981.72</v>
      </c>
      <c r="C230">
        <f t="shared" si="3"/>
        <v>62.9</v>
      </c>
    </row>
    <row r="231" spans="1:3" x14ac:dyDescent="0.25">
      <c r="A231" s="17">
        <v>63</v>
      </c>
      <c r="B231" s="17">
        <v>981.67</v>
      </c>
      <c r="C231">
        <f t="shared" si="3"/>
        <v>63</v>
      </c>
    </row>
    <row r="232" spans="1:3" x14ac:dyDescent="0.25">
      <c r="A232" s="66">
        <v>63.1</v>
      </c>
      <c r="B232" s="17">
        <v>981.62</v>
      </c>
      <c r="C232">
        <f t="shared" si="3"/>
        <v>63.1</v>
      </c>
    </row>
    <row r="233" spans="1:3" x14ac:dyDescent="0.25">
      <c r="A233" s="17">
        <v>63.2</v>
      </c>
      <c r="B233" s="17">
        <v>981.57</v>
      </c>
      <c r="C233">
        <f t="shared" si="3"/>
        <v>63.2</v>
      </c>
    </row>
    <row r="234" spans="1:3" x14ac:dyDescent="0.25">
      <c r="A234" s="66">
        <v>63.3</v>
      </c>
      <c r="B234" s="17">
        <v>981.51</v>
      </c>
      <c r="C234">
        <f t="shared" si="3"/>
        <v>63.3</v>
      </c>
    </row>
    <row r="235" spans="1:3" x14ac:dyDescent="0.25">
      <c r="A235" s="17">
        <v>63.4</v>
      </c>
      <c r="B235" s="17">
        <v>981.46</v>
      </c>
      <c r="C235">
        <f t="shared" si="3"/>
        <v>63.4</v>
      </c>
    </row>
    <row r="236" spans="1:3" x14ac:dyDescent="0.25">
      <c r="A236" s="66">
        <v>63.5</v>
      </c>
      <c r="B236" s="17">
        <v>981.4</v>
      </c>
      <c r="C236">
        <f t="shared" si="3"/>
        <v>63.5</v>
      </c>
    </row>
    <row r="237" spans="1:3" x14ac:dyDescent="0.25">
      <c r="A237" s="17">
        <v>63.6</v>
      </c>
      <c r="B237" s="17">
        <v>981.35</v>
      </c>
      <c r="C237">
        <f t="shared" si="3"/>
        <v>63.6</v>
      </c>
    </row>
    <row r="238" spans="1:3" x14ac:dyDescent="0.25">
      <c r="A238" s="66">
        <v>63.7</v>
      </c>
      <c r="B238" s="17">
        <v>981.29</v>
      </c>
      <c r="C238">
        <f t="shared" si="3"/>
        <v>63.7</v>
      </c>
    </row>
    <row r="239" spans="1:3" x14ac:dyDescent="0.25">
      <c r="A239" s="17">
        <v>63.8</v>
      </c>
      <c r="B239" s="17">
        <v>981.24</v>
      </c>
      <c r="C239">
        <f t="shared" si="3"/>
        <v>63.8</v>
      </c>
    </row>
    <row r="240" spans="1:3" x14ac:dyDescent="0.25">
      <c r="A240" s="66">
        <v>63.9</v>
      </c>
      <c r="B240" s="17">
        <v>981.18</v>
      </c>
      <c r="C240">
        <f t="shared" si="3"/>
        <v>63.9</v>
      </c>
    </row>
    <row r="241" spans="1:3" x14ac:dyDescent="0.25">
      <c r="A241" s="17">
        <v>64</v>
      </c>
      <c r="B241" s="17">
        <v>981.13</v>
      </c>
      <c r="C241">
        <f t="shared" si="3"/>
        <v>64</v>
      </c>
    </row>
    <row r="242" spans="1:3" x14ac:dyDescent="0.25">
      <c r="A242" s="66">
        <v>64.099999999999994</v>
      </c>
      <c r="B242" s="17">
        <v>981.07</v>
      </c>
      <c r="C242">
        <f t="shared" si="3"/>
        <v>64.099999999999994</v>
      </c>
    </row>
    <row r="243" spans="1:3" x14ac:dyDescent="0.25">
      <c r="A243" s="17">
        <v>64.2</v>
      </c>
      <c r="B243" s="17">
        <v>981.02</v>
      </c>
      <c r="C243">
        <f t="shared" si="3"/>
        <v>64.2</v>
      </c>
    </row>
    <row r="244" spans="1:3" x14ac:dyDescent="0.25">
      <c r="A244" s="66">
        <v>64.3</v>
      </c>
      <c r="B244" s="17">
        <v>980.97</v>
      </c>
      <c r="C244">
        <f t="shared" si="3"/>
        <v>64.3</v>
      </c>
    </row>
    <row r="245" spans="1:3" x14ac:dyDescent="0.25">
      <c r="A245" s="17">
        <v>64.400000000000006</v>
      </c>
      <c r="B245" s="17">
        <v>980.91</v>
      </c>
      <c r="C245">
        <f t="shared" si="3"/>
        <v>64.400000000000006</v>
      </c>
    </row>
    <row r="246" spans="1:3" x14ac:dyDescent="0.25">
      <c r="A246" s="66">
        <v>64.5</v>
      </c>
      <c r="B246" s="17">
        <v>980.86</v>
      </c>
      <c r="C246">
        <f t="shared" si="3"/>
        <v>64.5</v>
      </c>
    </row>
    <row r="247" spans="1:3" x14ac:dyDescent="0.25">
      <c r="A247" s="66">
        <v>64.599999999999994</v>
      </c>
      <c r="B247" s="17">
        <v>980.81</v>
      </c>
      <c r="C247">
        <f t="shared" si="3"/>
        <v>64.599999999999994</v>
      </c>
    </row>
    <row r="248" spans="1:3" x14ac:dyDescent="0.25">
      <c r="A248" s="17">
        <v>64.7</v>
      </c>
      <c r="B248" s="17">
        <v>980.76</v>
      </c>
      <c r="C248">
        <f t="shared" si="3"/>
        <v>64.7</v>
      </c>
    </row>
    <row r="249" spans="1:3" x14ac:dyDescent="0.25">
      <c r="A249" s="66">
        <v>64.8</v>
      </c>
      <c r="B249" s="17">
        <v>980.71</v>
      </c>
      <c r="C249">
        <f t="shared" si="3"/>
        <v>64.8</v>
      </c>
    </row>
    <row r="250" spans="1:3" x14ac:dyDescent="0.25">
      <c r="A250" s="17">
        <v>64.900000000000006</v>
      </c>
      <c r="B250" s="17">
        <v>980.65</v>
      </c>
      <c r="C250">
        <f t="shared" si="3"/>
        <v>64.900000000000006</v>
      </c>
    </row>
    <row r="251" spans="1:3" x14ac:dyDescent="0.25">
      <c r="A251" s="66">
        <v>65</v>
      </c>
      <c r="B251" s="17">
        <v>980.59</v>
      </c>
      <c r="C251">
        <f t="shared" si="3"/>
        <v>65</v>
      </c>
    </row>
    <row r="252" spans="1:3" x14ac:dyDescent="0.25">
      <c r="A252" s="17">
        <v>65.099999999999994</v>
      </c>
      <c r="B252" s="17">
        <v>980.53</v>
      </c>
      <c r="C252">
        <f t="shared" si="3"/>
        <v>65.099999999999994</v>
      </c>
    </row>
    <row r="253" spans="1:3" x14ac:dyDescent="0.25">
      <c r="A253" s="66">
        <v>65.2</v>
      </c>
      <c r="B253" s="17">
        <v>980.48</v>
      </c>
      <c r="C253">
        <f t="shared" si="3"/>
        <v>65.2</v>
      </c>
    </row>
    <row r="254" spans="1:3" x14ac:dyDescent="0.25">
      <c r="A254" s="17">
        <v>65.3</v>
      </c>
      <c r="B254" s="17">
        <v>980.42</v>
      </c>
      <c r="C254">
        <f t="shared" si="3"/>
        <v>65.3</v>
      </c>
    </row>
    <row r="255" spans="1:3" x14ac:dyDescent="0.25">
      <c r="A255" s="66">
        <v>65.400000000000006</v>
      </c>
      <c r="B255" s="17">
        <v>980.37</v>
      </c>
      <c r="C255">
        <f t="shared" si="3"/>
        <v>65.400000000000006</v>
      </c>
    </row>
    <row r="256" spans="1:3" x14ac:dyDescent="0.25">
      <c r="A256" s="17">
        <v>65.5</v>
      </c>
      <c r="B256" s="17">
        <v>980.32</v>
      </c>
      <c r="C256">
        <f t="shared" si="3"/>
        <v>65.5</v>
      </c>
    </row>
    <row r="257" spans="1:3" x14ac:dyDescent="0.25">
      <c r="A257" s="66">
        <v>65.599999999999994</v>
      </c>
      <c r="B257" s="17">
        <v>980.26</v>
      </c>
      <c r="C257">
        <f t="shared" si="3"/>
        <v>65.599999999999994</v>
      </c>
    </row>
    <row r="258" spans="1:3" x14ac:dyDescent="0.25">
      <c r="A258" s="17">
        <v>65.7</v>
      </c>
      <c r="B258" s="17">
        <v>980.21</v>
      </c>
      <c r="C258">
        <f t="shared" si="3"/>
        <v>65.7</v>
      </c>
    </row>
    <row r="259" spans="1:3" x14ac:dyDescent="0.25">
      <c r="A259" s="66">
        <v>65.8</v>
      </c>
      <c r="B259" s="17">
        <v>980.16</v>
      </c>
      <c r="C259">
        <f t="shared" ref="C259:C322" si="4">ROUND(A259,1)</f>
        <v>65.8</v>
      </c>
    </row>
    <row r="260" spans="1:3" x14ac:dyDescent="0.25">
      <c r="A260" s="17">
        <v>65.900000000000006</v>
      </c>
      <c r="B260" s="17">
        <v>980.1</v>
      </c>
      <c r="C260">
        <f t="shared" si="4"/>
        <v>65.900000000000006</v>
      </c>
    </row>
    <row r="261" spans="1:3" x14ac:dyDescent="0.25">
      <c r="A261" s="66">
        <v>66</v>
      </c>
      <c r="B261" s="17">
        <v>980.05</v>
      </c>
      <c r="C261">
        <f t="shared" si="4"/>
        <v>66</v>
      </c>
    </row>
    <row r="262" spans="1:3" x14ac:dyDescent="0.25">
      <c r="A262" s="17">
        <v>66.099999999999994</v>
      </c>
      <c r="B262" s="17">
        <v>979.99</v>
      </c>
      <c r="C262">
        <f t="shared" si="4"/>
        <v>66.099999999999994</v>
      </c>
    </row>
    <row r="263" spans="1:3" x14ac:dyDescent="0.25">
      <c r="A263" s="66">
        <v>66.2</v>
      </c>
      <c r="B263" s="17">
        <v>979.93</v>
      </c>
      <c r="C263">
        <f t="shared" si="4"/>
        <v>66.2</v>
      </c>
    </row>
    <row r="264" spans="1:3" x14ac:dyDescent="0.25">
      <c r="A264" s="17">
        <v>66.3</v>
      </c>
      <c r="B264" s="17">
        <v>979.87</v>
      </c>
      <c r="C264">
        <f t="shared" si="4"/>
        <v>66.3</v>
      </c>
    </row>
    <row r="265" spans="1:3" x14ac:dyDescent="0.25">
      <c r="A265" s="66">
        <v>66.400000000000006</v>
      </c>
      <c r="B265" s="17">
        <v>979.82</v>
      </c>
      <c r="C265">
        <f t="shared" si="4"/>
        <v>66.400000000000006</v>
      </c>
    </row>
    <row r="266" spans="1:3" x14ac:dyDescent="0.25">
      <c r="A266" s="17">
        <v>66.5</v>
      </c>
      <c r="B266" s="17">
        <v>979.77</v>
      </c>
      <c r="C266">
        <f t="shared" si="4"/>
        <v>66.5</v>
      </c>
    </row>
    <row r="267" spans="1:3" x14ac:dyDescent="0.25">
      <c r="A267" s="66">
        <v>66.599999999999994</v>
      </c>
      <c r="B267" s="17">
        <v>979.72</v>
      </c>
      <c r="C267">
        <f t="shared" si="4"/>
        <v>66.599999999999994</v>
      </c>
    </row>
    <row r="268" spans="1:3" x14ac:dyDescent="0.25">
      <c r="A268" s="17">
        <v>66.7</v>
      </c>
      <c r="B268" s="17">
        <v>979.67</v>
      </c>
      <c r="C268">
        <f t="shared" si="4"/>
        <v>66.7</v>
      </c>
    </row>
    <row r="269" spans="1:3" x14ac:dyDescent="0.25">
      <c r="A269" s="66">
        <v>66.8</v>
      </c>
      <c r="B269" s="17">
        <v>979.61</v>
      </c>
      <c r="C269">
        <f t="shared" si="4"/>
        <v>66.8</v>
      </c>
    </row>
    <row r="270" spans="1:3" x14ac:dyDescent="0.25">
      <c r="A270" s="17">
        <v>66.900000000000006</v>
      </c>
      <c r="B270" s="17">
        <v>979.56</v>
      </c>
      <c r="C270">
        <f t="shared" si="4"/>
        <v>66.900000000000006</v>
      </c>
    </row>
    <row r="271" spans="1:3" x14ac:dyDescent="0.25">
      <c r="A271" s="66">
        <v>67</v>
      </c>
      <c r="B271" s="17">
        <v>979.5</v>
      </c>
      <c r="C271">
        <f t="shared" si="4"/>
        <v>67</v>
      </c>
    </row>
    <row r="272" spans="1:3" x14ac:dyDescent="0.25">
      <c r="A272" s="17">
        <v>67.099999999999994</v>
      </c>
      <c r="B272" s="17">
        <v>979.44</v>
      </c>
      <c r="C272">
        <f t="shared" si="4"/>
        <v>67.099999999999994</v>
      </c>
    </row>
    <row r="273" spans="1:3" x14ac:dyDescent="0.25">
      <c r="A273" s="66">
        <v>67.2</v>
      </c>
      <c r="B273" s="17">
        <v>979.39</v>
      </c>
      <c r="C273">
        <f t="shared" si="4"/>
        <v>67.2</v>
      </c>
    </row>
    <row r="274" spans="1:3" x14ac:dyDescent="0.25">
      <c r="A274" s="17">
        <v>67.3</v>
      </c>
      <c r="B274" s="17">
        <v>979.33</v>
      </c>
      <c r="C274">
        <f t="shared" si="4"/>
        <v>67.3</v>
      </c>
    </row>
    <row r="275" spans="1:3" x14ac:dyDescent="0.25">
      <c r="A275" s="66">
        <v>67.400000000000006</v>
      </c>
      <c r="B275" s="17">
        <v>979.28</v>
      </c>
      <c r="C275">
        <f t="shared" si="4"/>
        <v>67.400000000000006</v>
      </c>
    </row>
    <row r="276" spans="1:3" x14ac:dyDescent="0.25">
      <c r="A276" s="17">
        <v>67.5</v>
      </c>
      <c r="B276" s="17">
        <v>979.22</v>
      </c>
      <c r="C276">
        <f t="shared" si="4"/>
        <v>67.5</v>
      </c>
    </row>
    <row r="277" spans="1:3" x14ac:dyDescent="0.25">
      <c r="A277" s="66">
        <v>67.599999999999994</v>
      </c>
      <c r="B277" s="17">
        <v>979.16</v>
      </c>
      <c r="C277">
        <f t="shared" si="4"/>
        <v>67.599999999999994</v>
      </c>
    </row>
    <row r="278" spans="1:3" x14ac:dyDescent="0.25">
      <c r="A278" s="17">
        <v>67.7</v>
      </c>
      <c r="B278" s="17">
        <v>979.11</v>
      </c>
      <c r="C278">
        <f t="shared" si="4"/>
        <v>67.7</v>
      </c>
    </row>
    <row r="279" spans="1:3" x14ac:dyDescent="0.25">
      <c r="A279" s="66">
        <v>67.8</v>
      </c>
      <c r="B279" s="17">
        <v>979.06</v>
      </c>
      <c r="C279">
        <f t="shared" si="4"/>
        <v>67.8</v>
      </c>
    </row>
    <row r="280" spans="1:3" x14ac:dyDescent="0.25">
      <c r="A280" s="17">
        <v>67.900000000000006</v>
      </c>
      <c r="B280" s="17">
        <v>979</v>
      </c>
      <c r="C280">
        <f t="shared" si="4"/>
        <v>67.900000000000006</v>
      </c>
    </row>
    <row r="281" spans="1:3" x14ac:dyDescent="0.25">
      <c r="A281" s="66">
        <v>68</v>
      </c>
      <c r="B281" s="17">
        <v>978.94</v>
      </c>
      <c r="C281">
        <f t="shared" si="4"/>
        <v>68</v>
      </c>
    </row>
    <row r="282" spans="1:3" x14ac:dyDescent="0.25">
      <c r="A282" s="17">
        <v>68.099999999999994</v>
      </c>
      <c r="B282" s="17">
        <v>978.88</v>
      </c>
      <c r="C282">
        <f t="shared" si="4"/>
        <v>68.099999999999994</v>
      </c>
    </row>
    <row r="283" spans="1:3" x14ac:dyDescent="0.25">
      <c r="A283" s="66">
        <v>68.2</v>
      </c>
      <c r="B283" s="17">
        <v>978.82</v>
      </c>
      <c r="C283">
        <f t="shared" si="4"/>
        <v>68.2</v>
      </c>
    </row>
    <row r="284" spans="1:3" x14ac:dyDescent="0.25">
      <c r="A284" s="17">
        <v>68.3</v>
      </c>
      <c r="B284" s="17">
        <v>978.77</v>
      </c>
      <c r="C284">
        <f t="shared" si="4"/>
        <v>68.3</v>
      </c>
    </row>
    <row r="285" spans="1:3" x14ac:dyDescent="0.25">
      <c r="A285" s="66">
        <v>68.400000000000006</v>
      </c>
      <c r="B285" s="17">
        <v>978.71</v>
      </c>
      <c r="C285">
        <f t="shared" si="4"/>
        <v>68.400000000000006</v>
      </c>
    </row>
    <row r="286" spans="1:3" x14ac:dyDescent="0.25">
      <c r="A286" s="17">
        <v>68.5</v>
      </c>
      <c r="B286" s="17">
        <v>978.66</v>
      </c>
      <c r="C286">
        <f t="shared" si="4"/>
        <v>68.5</v>
      </c>
    </row>
    <row r="287" spans="1:3" x14ac:dyDescent="0.25">
      <c r="A287" s="66">
        <v>68.599999999999994</v>
      </c>
      <c r="B287" s="17">
        <v>978.61</v>
      </c>
      <c r="C287">
        <f t="shared" si="4"/>
        <v>68.599999999999994</v>
      </c>
    </row>
    <row r="288" spans="1:3" x14ac:dyDescent="0.25">
      <c r="A288" s="66">
        <v>68.7</v>
      </c>
      <c r="B288" s="17">
        <v>978.55</v>
      </c>
      <c r="C288">
        <f t="shared" si="4"/>
        <v>68.7</v>
      </c>
    </row>
    <row r="289" spans="1:3" x14ac:dyDescent="0.25">
      <c r="A289" s="17">
        <v>68.8</v>
      </c>
      <c r="B289" s="17">
        <v>978.5</v>
      </c>
      <c r="C289">
        <f t="shared" si="4"/>
        <v>68.8</v>
      </c>
    </row>
    <row r="290" spans="1:3" x14ac:dyDescent="0.25">
      <c r="A290" s="66">
        <v>68.900000000000006</v>
      </c>
      <c r="B290" s="17">
        <v>978.44</v>
      </c>
      <c r="C290">
        <f t="shared" si="4"/>
        <v>68.900000000000006</v>
      </c>
    </row>
    <row r="291" spans="1:3" x14ac:dyDescent="0.25">
      <c r="A291" s="17">
        <v>69</v>
      </c>
      <c r="B291" s="17">
        <v>978.38</v>
      </c>
      <c r="C291">
        <f t="shared" si="4"/>
        <v>69</v>
      </c>
    </row>
    <row r="292" spans="1:3" x14ac:dyDescent="0.25">
      <c r="A292" s="66">
        <v>69.099999999999994</v>
      </c>
      <c r="B292" s="17">
        <v>978.32</v>
      </c>
      <c r="C292">
        <f t="shared" si="4"/>
        <v>69.099999999999994</v>
      </c>
    </row>
    <row r="293" spans="1:3" x14ac:dyDescent="0.25">
      <c r="A293" s="17">
        <v>69.2</v>
      </c>
      <c r="B293" s="17">
        <v>978.27</v>
      </c>
      <c r="C293">
        <f t="shared" si="4"/>
        <v>69.2</v>
      </c>
    </row>
    <row r="294" spans="1:3" x14ac:dyDescent="0.25">
      <c r="A294" s="66">
        <v>69.3</v>
      </c>
      <c r="B294" s="17">
        <v>978.21</v>
      </c>
      <c r="C294">
        <f t="shared" si="4"/>
        <v>69.3</v>
      </c>
    </row>
    <row r="295" spans="1:3" x14ac:dyDescent="0.25">
      <c r="A295" s="17">
        <v>69.400000000000006</v>
      </c>
      <c r="B295" s="17">
        <v>978.16</v>
      </c>
      <c r="C295">
        <f t="shared" si="4"/>
        <v>69.400000000000006</v>
      </c>
    </row>
    <row r="296" spans="1:3" x14ac:dyDescent="0.25">
      <c r="A296" s="66">
        <v>69.5</v>
      </c>
      <c r="B296" s="17">
        <v>978.1</v>
      </c>
      <c r="C296">
        <f t="shared" si="4"/>
        <v>69.5</v>
      </c>
    </row>
    <row r="297" spans="1:3" x14ac:dyDescent="0.25">
      <c r="A297" s="17">
        <v>69.599999999999994</v>
      </c>
      <c r="B297" s="17">
        <v>978.04</v>
      </c>
      <c r="C297">
        <f t="shared" si="4"/>
        <v>69.599999999999994</v>
      </c>
    </row>
    <row r="298" spans="1:3" x14ac:dyDescent="0.25">
      <c r="A298" s="66">
        <v>69.7</v>
      </c>
      <c r="B298" s="17">
        <v>977.98</v>
      </c>
      <c r="C298">
        <f t="shared" si="4"/>
        <v>69.7</v>
      </c>
    </row>
    <row r="299" spans="1:3" x14ac:dyDescent="0.25">
      <c r="A299" s="17">
        <v>69.8</v>
      </c>
      <c r="B299" s="17">
        <v>977.93</v>
      </c>
      <c r="C299">
        <f t="shared" si="4"/>
        <v>69.8</v>
      </c>
    </row>
    <row r="300" spans="1:3" x14ac:dyDescent="0.25">
      <c r="A300" s="66">
        <v>69.900000000000006</v>
      </c>
      <c r="B300" s="17">
        <v>977.87</v>
      </c>
      <c r="C300">
        <f t="shared" si="4"/>
        <v>69.900000000000006</v>
      </c>
    </row>
    <row r="301" spans="1:3" x14ac:dyDescent="0.25">
      <c r="A301" s="17">
        <v>70</v>
      </c>
      <c r="B301" s="17">
        <v>977.81</v>
      </c>
      <c r="C301">
        <f t="shared" si="4"/>
        <v>70</v>
      </c>
    </row>
    <row r="302" spans="1:3" x14ac:dyDescent="0.25">
      <c r="A302" s="66">
        <v>70.099999999999994</v>
      </c>
      <c r="B302" s="17">
        <v>977.75</v>
      </c>
      <c r="C302">
        <f t="shared" si="4"/>
        <v>70.099999999999994</v>
      </c>
    </row>
    <row r="303" spans="1:3" x14ac:dyDescent="0.25">
      <c r="A303" s="17">
        <v>70.2</v>
      </c>
      <c r="B303" s="17">
        <v>977.7</v>
      </c>
      <c r="C303">
        <f t="shared" si="4"/>
        <v>70.2</v>
      </c>
    </row>
    <row r="304" spans="1:3" x14ac:dyDescent="0.25">
      <c r="A304" s="66">
        <v>70.3</v>
      </c>
      <c r="B304" s="17">
        <v>977.64</v>
      </c>
      <c r="C304">
        <f t="shared" si="4"/>
        <v>70.3</v>
      </c>
    </row>
    <row r="305" spans="1:3" x14ac:dyDescent="0.25">
      <c r="A305" s="17">
        <v>70.400000000000006</v>
      </c>
      <c r="B305" s="17">
        <v>977.58</v>
      </c>
      <c r="C305">
        <f t="shared" si="4"/>
        <v>70.400000000000006</v>
      </c>
    </row>
    <row r="306" spans="1:3" x14ac:dyDescent="0.25">
      <c r="A306" s="66">
        <v>70.5</v>
      </c>
      <c r="B306" s="17">
        <v>977.52</v>
      </c>
      <c r="C306">
        <f t="shared" si="4"/>
        <v>70.5</v>
      </c>
    </row>
    <row r="307" spans="1:3" x14ac:dyDescent="0.25">
      <c r="A307" s="17">
        <v>70.599999999999994</v>
      </c>
      <c r="B307" s="17">
        <v>977.46</v>
      </c>
      <c r="C307">
        <f t="shared" si="4"/>
        <v>70.599999999999994</v>
      </c>
    </row>
    <row r="308" spans="1:3" x14ac:dyDescent="0.25">
      <c r="A308" s="66">
        <v>70.7</v>
      </c>
      <c r="B308" s="17">
        <v>977.4</v>
      </c>
      <c r="C308">
        <f t="shared" si="4"/>
        <v>70.7</v>
      </c>
    </row>
    <row r="309" spans="1:3" x14ac:dyDescent="0.25">
      <c r="A309" s="17">
        <v>70.8</v>
      </c>
      <c r="B309" s="17">
        <v>977.35</v>
      </c>
      <c r="C309">
        <f t="shared" si="4"/>
        <v>70.8</v>
      </c>
    </row>
    <row r="310" spans="1:3" x14ac:dyDescent="0.25">
      <c r="A310" s="66">
        <v>70.900000000000006</v>
      </c>
      <c r="B310" s="17">
        <v>977.29</v>
      </c>
      <c r="C310">
        <f t="shared" si="4"/>
        <v>70.900000000000006</v>
      </c>
    </row>
    <row r="311" spans="1:3" x14ac:dyDescent="0.25">
      <c r="A311" s="17">
        <v>71</v>
      </c>
      <c r="B311" s="17">
        <v>977.23</v>
      </c>
      <c r="C311">
        <f t="shared" si="4"/>
        <v>71</v>
      </c>
    </row>
    <row r="312" spans="1:3" x14ac:dyDescent="0.25">
      <c r="A312" s="66">
        <v>71.099999999999994</v>
      </c>
      <c r="B312" s="17">
        <v>977.17</v>
      </c>
      <c r="C312">
        <f t="shared" si="4"/>
        <v>71.099999999999994</v>
      </c>
    </row>
    <row r="313" spans="1:3" x14ac:dyDescent="0.25">
      <c r="A313" s="17">
        <v>71.2</v>
      </c>
      <c r="B313" s="17">
        <v>977.12</v>
      </c>
      <c r="C313">
        <f t="shared" si="4"/>
        <v>71.2</v>
      </c>
    </row>
    <row r="314" spans="1:3" x14ac:dyDescent="0.25">
      <c r="A314" s="66">
        <v>71.3</v>
      </c>
      <c r="B314" s="17">
        <v>977.08</v>
      </c>
      <c r="C314">
        <f t="shared" si="4"/>
        <v>71.3</v>
      </c>
    </row>
    <row r="315" spans="1:3" x14ac:dyDescent="0.25">
      <c r="A315" s="17">
        <v>71.400000000000006</v>
      </c>
      <c r="B315" s="17">
        <v>977.01</v>
      </c>
      <c r="C315">
        <f t="shared" si="4"/>
        <v>71.400000000000006</v>
      </c>
    </row>
    <row r="316" spans="1:3" x14ac:dyDescent="0.25">
      <c r="A316" s="66">
        <v>71.5</v>
      </c>
      <c r="B316" s="17">
        <v>976.95</v>
      </c>
      <c r="C316">
        <f t="shared" si="4"/>
        <v>71.5</v>
      </c>
    </row>
    <row r="317" spans="1:3" x14ac:dyDescent="0.25">
      <c r="A317" s="17">
        <v>71.599999999999994</v>
      </c>
      <c r="B317" s="17">
        <v>976.9</v>
      </c>
      <c r="C317">
        <f t="shared" si="4"/>
        <v>71.599999999999994</v>
      </c>
    </row>
    <row r="318" spans="1:3" x14ac:dyDescent="0.25">
      <c r="A318" s="66">
        <v>71.7</v>
      </c>
      <c r="B318" s="17">
        <v>976.84</v>
      </c>
      <c r="C318">
        <f t="shared" si="4"/>
        <v>71.7</v>
      </c>
    </row>
    <row r="319" spans="1:3" x14ac:dyDescent="0.25">
      <c r="A319" s="17">
        <v>71.8</v>
      </c>
      <c r="B319" s="17">
        <v>976.78</v>
      </c>
      <c r="C319">
        <f t="shared" si="4"/>
        <v>71.8</v>
      </c>
    </row>
    <row r="320" spans="1:3" x14ac:dyDescent="0.25">
      <c r="A320" s="66">
        <v>71.900000000000006</v>
      </c>
      <c r="B320" s="17">
        <v>976.72</v>
      </c>
      <c r="C320">
        <f t="shared" si="4"/>
        <v>71.900000000000006</v>
      </c>
    </row>
    <row r="321" spans="1:3" x14ac:dyDescent="0.25">
      <c r="A321" s="17">
        <v>72</v>
      </c>
      <c r="B321" s="17">
        <v>976.66</v>
      </c>
      <c r="C321">
        <f t="shared" si="4"/>
        <v>72</v>
      </c>
    </row>
    <row r="322" spans="1:3" x14ac:dyDescent="0.25">
      <c r="A322" s="66">
        <v>72.099999999999994</v>
      </c>
      <c r="B322" s="17">
        <v>976.6</v>
      </c>
      <c r="C322">
        <f t="shared" si="4"/>
        <v>72.099999999999994</v>
      </c>
    </row>
    <row r="323" spans="1:3" x14ac:dyDescent="0.25">
      <c r="A323" s="17">
        <v>72.2</v>
      </c>
      <c r="B323" s="17">
        <v>976.54</v>
      </c>
      <c r="C323">
        <f t="shared" ref="C323:C386" si="5">ROUND(A323,1)</f>
        <v>72.2</v>
      </c>
    </row>
    <row r="324" spans="1:3" x14ac:dyDescent="0.25">
      <c r="A324" s="66">
        <v>72.3</v>
      </c>
      <c r="B324" s="17">
        <v>976.48</v>
      </c>
      <c r="C324">
        <f t="shared" si="5"/>
        <v>72.3</v>
      </c>
    </row>
    <row r="325" spans="1:3" x14ac:dyDescent="0.25">
      <c r="A325" s="17">
        <v>72.400000000000006</v>
      </c>
      <c r="B325" s="17">
        <v>976.42</v>
      </c>
      <c r="C325">
        <f t="shared" si="5"/>
        <v>72.400000000000006</v>
      </c>
    </row>
    <row r="326" spans="1:3" x14ac:dyDescent="0.25">
      <c r="A326" s="66">
        <v>72.5</v>
      </c>
      <c r="B326" s="17">
        <v>976.36</v>
      </c>
      <c r="C326">
        <f t="shared" si="5"/>
        <v>72.5</v>
      </c>
    </row>
    <row r="327" spans="1:3" x14ac:dyDescent="0.25">
      <c r="A327" s="17">
        <v>72.599999999999994</v>
      </c>
      <c r="B327" s="17">
        <v>976.3</v>
      </c>
      <c r="C327">
        <f t="shared" si="5"/>
        <v>72.599999999999994</v>
      </c>
    </row>
    <row r="328" spans="1:3" x14ac:dyDescent="0.25">
      <c r="A328" s="66">
        <v>72.7</v>
      </c>
      <c r="B328" s="17">
        <v>976.25</v>
      </c>
      <c r="C328">
        <f t="shared" si="5"/>
        <v>72.7</v>
      </c>
    </row>
    <row r="329" spans="1:3" x14ac:dyDescent="0.25">
      <c r="A329" s="66">
        <v>72.8</v>
      </c>
      <c r="B329" s="17">
        <v>976.19</v>
      </c>
      <c r="C329">
        <f t="shared" si="5"/>
        <v>72.8</v>
      </c>
    </row>
    <row r="330" spans="1:3" x14ac:dyDescent="0.25">
      <c r="A330" s="17">
        <v>72.900000000000006</v>
      </c>
      <c r="B330" s="17">
        <v>976.13</v>
      </c>
      <c r="C330">
        <f t="shared" si="5"/>
        <v>72.900000000000006</v>
      </c>
    </row>
    <row r="331" spans="1:3" x14ac:dyDescent="0.25">
      <c r="A331" s="66">
        <v>73</v>
      </c>
      <c r="B331" s="17">
        <v>976.07</v>
      </c>
      <c r="C331">
        <f t="shared" si="5"/>
        <v>73</v>
      </c>
    </row>
    <row r="332" spans="1:3" x14ac:dyDescent="0.25">
      <c r="A332" s="17">
        <v>73.099999999999994</v>
      </c>
      <c r="B332" s="17">
        <v>976.01</v>
      </c>
      <c r="C332">
        <f t="shared" si="5"/>
        <v>73.099999999999994</v>
      </c>
    </row>
    <row r="333" spans="1:3" x14ac:dyDescent="0.25">
      <c r="A333" s="66">
        <v>73.2</v>
      </c>
      <c r="B333" s="17">
        <v>975.95</v>
      </c>
      <c r="C333">
        <f t="shared" si="5"/>
        <v>73.2</v>
      </c>
    </row>
    <row r="334" spans="1:3" x14ac:dyDescent="0.25">
      <c r="A334" s="17">
        <v>73.3</v>
      </c>
      <c r="B334" s="17">
        <v>975.89</v>
      </c>
      <c r="C334">
        <f t="shared" si="5"/>
        <v>73.3</v>
      </c>
    </row>
    <row r="335" spans="1:3" x14ac:dyDescent="0.25">
      <c r="A335" s="66">
        <v>73.400000000000006</v>
      </c>
      <c r="B335" s="17">
        <v>975.83</v>
      </c>
      <c r="C335">
        <f t="shared" si="5"/>
        <v>73.400000000000006</v>
      </c>
    </row>
    <row r="336" spans="1:3" x14ac:dyDescent="0.25">
      <c r="A336" s="17">
        <v>73.5</v>
      </c>
      <c r="B336" s="17">
        <v>975.77</v>
      </c>
      <c r="C336">
        <f t="shared" si="5"/>
        <v>73.5</v>
      </c>
    </row>
    <row r="337" spans="1:3" x14ac:dyDescent="0.25">
      <c r="A337" s="66">
        <v>73.599999999999994</v>
      </c>
      <c r="B337" s="17">
        <v>975.71</v>
      </c>
      <c r="C337">
        <f t="shared" si="5"/>
        <v>73.599999999999994</v>
      </c>
    </row>
    <row r="338" spans="1:3" x14ac:dyDescent="0.25">
      <c r="A338" s="17">
        <v>73.7</v>
      </c>
      <c r="B338" s="17">
        <v>975.66</v>
      </c>
      <c r="C338">
        <f t="shared" si="5"/>
        <v>73.7</v>
      </c>
    </row>
    <row r="339" spans="1:3" x14ac:dyDescent="0.25">
      <c r="A339" s="66">
        <v>73.8</v>
      </c>
      <c r="B339" s="17">
        <v>975.6</v>
      </c>
      <c r="C339">
        <f t="shared" si="5"/>
        <v>73.8</v>
      </c>
    </row>
    <row r="340" spans="1:3" x14ac:dyDescent="0.25">
      <c r="A340" s="17">
        <v>73.900000000000006</v>
      </c>
      <c r="B340" s="17">
        <v>975.54</v>
      </c>
      <c r="C340">
        <f t="shared" si="5"/>
        <v>73.900000000000006</v>
      </c>
    </row>
    <row r="341" spans="1:3" x14ac:dyDescent="0.25">
      <c r="A341" s="66">
        <v>74</v>
      </c>
      <c r="B341" s="17">
        <v>975.48</v>
      </c>
      <c r="C341">
        <f t="shared" si="5"/>
        <v>74</v>
      </c>
    </row>
    <row r="342" spans="1:3" x14ac:dyDescent="0.25">
      <c r="A342" s="17">
        <v>74.099999999999994</v>
      </c>
      <c r="B342" s="17">
        <v>975.42</v>
      </c>
      <c r="C342">
        <f t="shared" si="5"/>
        <v>74.099999999999994</v>
      </c>
    </row>
    <row r="343" spans="1:3" x14ac:dyDescent="0.25">
      <c r="A343" s="66">
        <v>74.2</v>
      </c>
      <c r="B343" s="17">
        <v>975.36</v>
      </c>
      <c r="C343">
        <f t="shared" si="5"/>
        <v>74.2</v>
      </c>
    </row>
    <row r="344" spans="1:3" x14ac:dyDescent="0.25">
      <c r="A344" s="17">
        <v>74.3</v>
      </c>
      <c r="B344" s="17">
        <v>975.3</v>
      </c>
      <c r="C344">
        <f t="shared" si="5"/>
        <v>74.3</v>
      </c>
    </row>
    <row r="345" spans="1:3" x14ac:dyDescent="0.25">
      <c r="A345" s="66">
        <v>74.400000000000006</v>
      </c>
      <c r="B345" s="17">
        <v>975.24</v>
      </c>
      <c r="C345">
        <f t="shared" si="5"/>
        <v>74.400000000000006</v>
      </c>
    </row>
    <row r="346" spans="1:3" x14ac:dyDescent="0.25">
      <c r="A346" s="17">
        <v>74.5</v>
      </c>
      <c r="B346" s="17">
        <v>975.18</v>
      </c>
      <c r="C346">
        <f t="shared" si="5"/>
        <v>74.5</v>
      </c>
    </row>
    <row r="347" spans="1:3" x14ac:dyDescent="0.25">
      <c r="A347" s="66">
        <v>74.599999999999994</v>
      </c>
      <c r="B347" s="17">
        <v>975.13</v>
      </c>
      <c r="C347">
        <f t="shared" si="5"/>
        <v>74.599999999999994</v>
      </c>
    </row>
    <row r="348" spans="1:3" x14ac:dyDescent="0.25">
      <c r="A348" s="17">
        <v>74.7</v>
      </c>
      <c r="B348" s="17">
        <v>975.07</v>
      </c>
      <c r="C348">
        <f t="shared" si="5"/>
        <v>74.7</v>
      </c>
    </row>
    <row r="349" spans="1:3" x14ac:dyDescent="0.25">
      <c r="A349" s="66">
        <v>74.8</v>
      </c>
      <c r="B349" s="17">
        <v>975.01</v>
      </c>
      <c r="C349">
        <f t="shared" si="5"/>
        <v>74.8</v>
      </c>
    </row>
    <row r="350" spans="1:3" x14ac:dyDescent="0.25">
      <c r="A350" s="17">
        <v>74.900000000000006</v>
      </c>
      <c r="B350" s="17">
        <v>974.95</v>
      </c>
      <c r="C350">
        <f t="shared" si="5"/>
        <v>74.900000000000006</v>
      </c>
    </row>
    <row r="351" spans="1:3" x14ac:dyDescent="0.25">
      <c r="A351" s="66">
        <v>75</v>
      </c>
      <c r="B351" s="17">
        <v>974.89</v>
      </c>
      <c r="C351">
        <f t="shared" si="5"/>
        <v>75</v>
      </c>
    </row>
    <row r="352" spans="1:3" x14ac:dyDescent="0.25">
      <c r="A352" s="17">
        <v>75.099999999999994</v>
      </c>
      <c r="B352" s="17">
        <v>974.83</v>
      </c>
      <c r="C352">
        <f t="shared" si="5"/>
        <v>75.099999999999994</v>
      </c>
    </row>
    <row r="353" spans="1:3" x14ac:dyDescent="0.25">
      <c r="A353" s="66">
        <v>75.2</v>
      </c>
      <c r="B353" s="17">
        <v>974.77</v>
      </c>
      <c r="C353">
        <f t="shared" si="5"/>
        <v>75.2</v>
      </c>
    </row>
    <row r="354" spans="1:3" x14ac:dyDescent="0.25">
      <c r="A354" s="17">
        <v>75.3</v>
      </c>
      <c r="B354" s="17">
        <v>974.71</v>
      </c>
      <c r="C354">
        <f t="shared" si="5"/>
        <v>75.3</v>
      </c>
    </row>
    <row r="355" spans="1:3" x14ac:dyDescent="0.25">
      <c r="A355" s="66">
        <v>75.400000000000006</v>
      </c>
      <c r="B355" s="17">
        <v>974.65</v>
      </c>
      <c r="C355">
        <f t="shared" si="5"/>
        <v>75.400000000000006</v>
      </c>
    </row>
    <row r="356" spans="1:3" x14ac:dyDescent="0.25">
      <c r="A356" s="17">
        <v>75.5</v>
      </c>
      <c r="B356" s="17">
        <v>974.59</v>
      </c>
      <c r="C356">
        <f t="shared" si="5"/>
        <v>75.5</v>
      </c>
    </row>
    <row r="357" spans="1:3" x14ac:dyDescent="0.25">
      <c r="A357" s="66">
        <v>75.599999999999994</v>
      </c>
      <c r="B357" s="17">
        <v>974.53</v>
      </c>
      <c r="C357">
        <f t="shared" si="5"/>
        <v>75.599999999999994</v>
      </c>
    </row>
    <row r="358" spans="1:3" x14ac:dyDescent="0.25">
      <c r="A358" s="17">
        <v>75.7</v>
      </c>
      <c r="B358" s="17">
        <v>974.47</v>
      </c>
      <c r="C358">
        <f t="shared" si="5"/>
        <v>75.7</v>
      </c>
    </row>
    <row r="359" spans="1:3" x14ac:dyDescent="0.25">
      <c r="A359" s="66">
        <v>75.8</v>
      </c>
      <c r="B359" s="17">
        <v>974.41</v>
      </c>
      <c r="C359">
        <f t="shared" si="5"/>
        <v>75.8</v>
      </c>
    </row>
    <row r="360" spans="1:3" x14ac:dyDescent="0.25">
      <c r="A360" s="17">
        <v>75.900000000000006</v>
      </c>
      <c r="B360" s="17">
        <v>974.35</v>
      </c>
      <c r="C360">
        <f t="shared" si="5"/>
        <v>75.900000000000006</v>
      </c>
    </row>
    <row r="361" spans="1:3" x14ac:dyDescent="0.25">
      <c r="A361" s="66">
        <v>76</v>
      </c>
      <c r="B361" s="17">
        <v>974.29</v>
      </c>
      <c r="C361">
        <f t="shared" si="5"/>
        <v>76</v>
      </c>
    </row>
    <row r="362" spans="1:3" x14ac:dyDescent="0.25">
      <c r="A362" s="17">
        <v>76.099999999999994</v>
      </c>
      <c r="B362" s="17">
        <v>974.23</v>
      </c>
      <c r="C362">
        <f t="shared" si="5"/>
        <v>76.099999999999994</v>
      </c>
    </row>
    <row r="363" spans="1:3" x14ac:dyDescent="0.25">
      <c r="A363" s="66">
        <v>76.2</v>
      </c>
      <c r="B363" s="17">
        <v>974.16</v>
      </c>
      <c r="C363">
        <f t="shared" si="5"/>
        <v>76.2</v>
      </c>
    </row>
    <row r="364" spans="1:3" x14ac:dyDescent="0.25">
      <c r="A364" s="17">
        <v>76.3</v>
      </c>
      <c r="B364" s="17">
        <v>974.1</v>
      </c>
      <c r="C364">
        <f t="shared" si="5"/>
        <v>76.3</v>
      </c>
    </row>
    <row r="365" spans="1:3" x14ac:dyDescent="0.25">
      <c r="A365" s="66">
        <v>76.400000000000006</v>
      </c>
      <c r="B365" s="17">
        <v>974.04</v>
      </c>
      <c r="C365">
        <f t="shared" si="5"/>
        <v>76.400000000000006</v>
      </c>
    </row>
    <row r="366" spans="1:3" x14ac:dyDescent="0.25">
      <c r="A366" s="17">
        <v>76.5</v>
      </c>
      <c r="B366" s="17">
        <v>973.98</v>
      </c>
      <c r="C366">
        <f t="shared" si="5"/>
        <v>76.5</v>
      </c>
    </row>
    <row r="367" spans="1:3" x14ac:dyDescent="0.25">
      <c r="A367" s="66">
        <v>76.599999999999994</v>
      </c>
      <c r="B367" s="17">
        <v>973.92</v>
      </c>
      <c r="C367">
        <f t="shared" si="5"/>
        <v>76.599999999999994</v>
      </c>
    </row>
    <row r="368" spans="1:3" x14ac:dyDescent="0.25">
      <c r="A368" s="17">
        <v>76.7</v>
      </c>
      <c r="B368" s="17">
        <v>973.86</v>
      </c>
      <c r="C368">
        <f t="shared" si="5"/>
        <v>76.7</v>
      </c>
    </row>
    <row r="369" spans="1:3" x14ac:dyDescent="0.25">
      <c r="A369" s="66">
        <v>76.8</v>
      </c>
      <c r="B369" s="17">
        <v>973.8</v>
      </c>
      <c r="C369">
        <f t="shared" si="5"/>
        <v>76.8</v>
      </c>
    </row>
    <row r="370" spans="1:3" x14ac:dyDescent="0.25">
      <c r="A370" s="66">
        <v>76.900000000000006</v>
      </c>
      <c r="B370" s="17">
        <v>973.73</v>
      </c>
      <c r="C370">
        <f t="shared" si="5"/>
        <v>76.900000000000006</v>
      </c>
    </row>
    <row r="371" spans="1:3" x14ac:dyDescent="0.25">
      <c r="A371" s="17">
        <v>77</v>
      </c>
      <c r="B371" s="17">
        <v>973.68</v>
      </c>
      <c r="C371">
        <f t="shared" si="5"/>
        <v>77</v>
      </c>
    </row>
    <row r="372" spans="1:3" x14ac:dyDescent="0.25">
      <c r="A372" s="66">
        <v>77.099999999999994</v>
      </c>
      <c r="B372" s="17">
        <v>973.62</v>
      </c>
      <c r="C372">
        <f t="shared" si="5"/>
        <v>77.099999999999994</v>
      </c>
    </row>
    <row r="373" spans="1:3" x14ac:dyDescent="0.25">
      <c r="A373" s="17">
        <v>77.2</v>
      </c>
      <c r="B373" s="17">
        <v>973.55</v>
      </c>
      <c r="C373">
        <f t="shared" si="5"/>
        <v>77.2</v>
      </c>
    </row>
    <row r="374" spans="1:3" x14ac:dyDescent="0.25">
      <c r="A374" s="66">
        <v>77.3</v>
      </c>
      <c r="B374" s="17">
        <v>973.49</v>
      </c>
      <c r="C374">
        <f t="shared" si="5"/>
        <v>77.3</v>
      </c>
    </row>
    <row r="375" spans="1:3" x14ac:dyDescent="0.25">
      <c r="A375" s="17">
        <v>77.400000000000006</v>
      </c>
      <c r="B375" s="17">
        <v>973.43</v>
      </c>
      <c r="C375">
        <f t="shared" si="5"/>
        <v>77.400000000000006</v>
      </c>
    </row>
    <row r="376" spans="1:3" x14ac:dyDescent="0.25">
      <c r="A376" s="66">
        <v>77.5</v>
      </c>
      <c r="B376" s="17">
        <v>973.37</v>
      </c>
      <c r="C376">
        <f t="shared" si="5"/>
        <v>77.5</v>
      </c>
    </row>
    <row r="377" spans="1:3" x14ac:dyDescent="0.25">
      <c r="A377" s="17">
        <v>77.599999999999994</v>
      </c>
      <c r="B377" s="17">
        <v>973.31</v>
      </c>
      <c r="C377">
        <f t="shared" si="5"/>
        <v>77.599999999999994</v>
      </c>
    </row>
    <row r="378" spans="1:3" x14ac:dyDescent="0.25">
      <c r="A378" s="66">
        <v>77.7</v>
      </c>
      <c r="B378" s="17">
        <v>973.25</v>
      </c>
      <c r="C378">
        <f t="shared" si="5"/>
        <v>77.7</v>
      </c>
    </row>
    <row r="379" spans="1:3" x14ac:dyDescent="0.25">
      <c r="A379" s="17">
        <v>77.8</v>
      </c>
      <c r="B379" s="17">
        <v>973.19</v>
      </c>
      <c r="C379">
        <f t="shared" si="5"/>
        <v>77.8</v>
      </c>
    </row>
    <row r="380" spans="1:3" x14ac:dyDescent="0.25">
      <c r="A380" s="66">
        <v>77.900000000000006</v>
      </c>
      <c r="B380" s="17">
        <v>973.13</v>
      </c>
      <c r="C380">
        <f t="shared" si="5"/>
        <v>77.900000000000006</v>
      </c>
    </row>
    <row r="381" spans="1:3" x14ac:dyDescent="0.25">
      <c r="A381" s="17">
        <v>78</v>
      </c>
      <c r="B381" s="17">
        <v>973.07</v>
      </c>
      <c r="C381">
        <f t="shared" si="5"/>
        <v>78</v>
      </c>
    </row>
    <row r="382" spans="1:3" x14ac:dyDescent="0.25">
      <c r="A382" s="66">
        <v>78.099999999999994</v>
      </c>
      <c r="B382" s="17">
        <v>973.01</v>
      </c>
      <c r="C382">
        <f t="shared" si="5"/>
        <v>78.099999999999994</v>
      </c>
    </row>
    <row r="383" spans="1:3" x14ac:dyDescent="0.25">
      <c r="A383" s="17">
        <v>78.2</v>
      </c>
      <c r="B383" s="17">
        <v>972.95</v>
      </c>
      <c r="C383">
        <f t="shared" si="5"/>
        <v>78.2</v>
      </c>
    </row>
    <row r="384" spans="1:3" x14ac:dyDescent="0.25">
      <c r="A384" s="66">
        <v>78.3</v>
      </c>
      <c r="B384" s="17">
        <v>972.88</v>
      </c>
      <c r="C384">
        <f t="shared" si="5"/>
        <v>78.3</v>
      </c>
    </row>
    <row r="385" spans="1:3" x14ac:dyDescent="0.25">
      <c r="A385" s="17">
        <v>78.400000000000006</v>
      </c>
      <c r="B385" s="17">
        <v>972.82</v>
      </c>
      <c r="C385">
        <f t="shared" si="5"/>
        <v>78.400000000000006</v>
      </c>
    </row>
    <row r="386" spans="1:3" x14ac:dyDescent="0.25">
      <c r="A386" s="66">
        <v>78.5</v>
      </c>
      <c r="B386" s="17">
        <v>972.76</v>
      </c>
      <c r="C386">
        <f t="shared" si="5"/>
        <v>78.5</v>
      </c>
    </row>
    <row r="387" spans="1:3" x14ac:dyDescent="0.25">
      <c r="A387" s="17">
        <v>78.599999999999994</v>
      </c>
      <c r="B387" s="17">
        <v>972.7</v>
      </c>
      <c r="C387">
        <f t="shared" ref="C387:C450" si="6">ROUND(A387,1)</f>
        <v>78.599999999999994</v>
      </c>
    </row>
    <row r="388" spans="1:3" x14ac:dyDescent="0.25">
      <c r="A388" s="66">
        <v>78.7</v>
      </c>
      <c r="B388" s="17">
        <v>972.63</v>
      </c>
      <c r="C388">
        <f t="shared" si="6"/>
        <v>78.7</v>
      </c>
    </row>
    <row r="389" spans="1:3" x14ac:dyDescent="0.25">
      <c r="A389" s="17">
        <v>78.8</v>
      </c>
      <c r="B389" s="17">
        <v>972.57</v>
      </c>
      <c r="C389">
        <f t="shared" si="6"/>
        <v>78.8</v>
      </c>
    </row>
    <row r="390" spans="1:3" x14ac:dyDescent="0.25">
      <c r="A390" s="66">
        <v>78.900000000000006</v>
      </c>
      <c r="B390" s="17">
        <v>972.51</v>
      </c>
      <c r="C390">
        <f t="shared" si="6"/>
        <v>78.900000000000006</v>
      </c>
    </row>
    <row r="391" spans="1:3" x14ac:dyDescent="0.25">
      <c r="A391" s="17">
        <v>79</v>
      </c>
      <c r="B391" s="17">
        <v>972.45</v>
      </c>
      <c r="C391">
        <f t="shared" si="6"/>
        <v>79</v>
      </c>
    </row>
    <row r="392" spans="1:3" x14ac:dyDescent="0.25">
      <c r="A392" s="66">
        <v>79.099999999999994</v>
      </c>
      <c r="B392" s="17">
        <v>972.39</v>
      </c>
      <c r="C392">
        <f t="shared" si="6"/>
        <v>79.099999999999994</v>
      </c>
    </row>
    <row r="393" spans="1:3" x14ac:dyDescent="0.25">
      <c r="A393" s="17">
        <v>79.2</v>
      </c>
      <c r="B393" s="17">
        <v>972.33</v>
      </c>
      <c r="C393">
        <f t="shared" si="6"/>
        <v>79.2</v>
      </c>
    </row>
    <row r="394" spans="1:3" x14ac:dyDescent="0.25">
      <c r="A394" s="66">
        <v>79.3</v>
      </c>
      <c r="B394" s="17">
        <v>972.26</v>
      </c>
      <c r="C394">
        <f t="shared" si="6"/>
        <v>79.3</v>
      </c>
    </row>
    <row r="395" spans="1:3" x14ac:dyDescent="0.25">
      <c r="A395" s="17">
        <v>79.400000000000006</v>
      </c>
      <c r="B395" s="17">
        <v>972.2</v>
      </c>
      <c r="C395">
        <f t="shared" si="6"/>
        <v>79.400000000000006</v>
      </c>
    </row>
    <row r="396" spans="1:3" x14ac:dyDescent="0.25">
      <c r="A396" s="66">
        <v>79.5</v>
      </c>
      <c r="B396" s="17">
        <v>972.14</v>
      </c>
      <c r="C396">
        <f t="shared" si="6"/>
        <v>79.5</v>
      </c>
    </row>
    <row r="397" spans="1:3" x14ac:dyDescent="0.25">
      <c r="A397" s="17">
        <v>79.599999999999994</v>
      </c>
      <c r="B397" s="17">
        <v>972.08</v>
      </c>
      <c r="C397">
        <f t="shared" si="6"/>
        <v>79.599999999999994</v>
      </c>
    </row>
    <row r="398" spans="1:3" x14ac:dyDescent="0.25">
      <c r="A398" s="66">
        <v>79.7</v>
      </c>
      <c r="B398" s="17">
        <v>972.02</v>
      </c>
      <c r="C398">
        <f t="shared" si="6"/>
        <v>79.7</v>
      </c>
    </row>
    <row r="399" spans="1:3" x14ac:dyDescent="0.25">
      <c r="A399" s="17">
        <v>79.8</v>
      </c>
      <c r="B399" s="17">
        <v>971.96</v>
      </c>
      <c r="C399">
        <f t="shared" si="6"/>
        <v>79.8</v>
      </c>
    </row>
    <row r="400" spans="1:3" x14ac:dyDescent="0.25">
      <c r="A400" s="66">
        <v>79.900000000000006</v>
      </c>
      <c r="B400" s="17">
        <v>971.89</v>
      </c>
      <c r="C400">
        <f t="shared" si="6"/>
        <v>79.900000000000006</v>
      </c>
    </row>
    <row r="401" spans="1:3" x14ac:dyDescent="0.25">
      <c r="A401" s="17">
        <v>80</v>
      </c>
      <c r="B401" s="17">
        <v>971.83</v>
      </c>
      <c r="C401">
        <f t="shared" si="6"/>
        <v>80</v>
      </c>
    </row>
    <row r="402" spans="1:3" x14ac:dyDescent="0.25">
      <c r="A402" s="66">
        <v>80.099999999999994</v>
      </c>
      <c r="B402" s="17">
        <v>971.77</v>
      </c>
      <c r="C402">
        <f t="shared" si="6"/>
        <v>80.099999999999994</v>
      </c>
    </row>
    <row r="403" spans="1:3" x14ac:dyDescent="0.25">
      <c r="A403" s="17">
        <v>80.2</v>
      </c>
      <c r="B403" s="17">
        <v>971.71</v>
      </c>
      <c r="C403">
        <f t="shared" si="6"/>
        <v>80.2</v>
      </c>
    </row>
    <row r="404" spans="1:3" x14ac:dyDescent="0.25">
      <c r="A404" s="66">
        <v>80.3</v>
      </c>
      <c r="B404" s="17">
        <v>971.65</v>
      </c>
      <c r="C404">
        <f t="shared" si="6"/>
        <v>80.3</v>
      </c>
    </row>
    <row r="405" spans="1:3" x14ac:dyDescent="0.25">
      <c r="A405" s="17">
        <v>80.400000000000006</v>
      </c>
      <c r="B405" s="17">
        <v>971.58</v>
      </c>
      <c r="C405">
        <f t="shared" si="6"/>
        <v>80.400000000000006</v>
      </c>
    </row>
    <row r="406" spans="1:3" x14ac:dyDescent="0.25">
      <c r="A406" s="66">
        <v>80.5</v>
      </c>
      <c r="B406" s="17">
        <v>971.52</v>
      </c>
      <c r="C406">
        <f t="shared" si="6"/>
        <v>80.5</v>
      </c>
    </row>
    <row r="407" spans="1:3" x14ac:dyDescent="0.25">
      <c r="A407" s="17">
        <v>80.599999999999994</v>
      </c>
      <c r="B407" s="17">
        <v>971.46</v>
      </c>
      <c r="C407">
        <f t="shared" si="6"/>
        <v>80.599999999999994</v>
      </c>
    </row>
    <row r="408" spans="1:3" x14ac:dyDescent="0.25">
      <c r="A408" s="66">
        <v>80.7</v>
      </c>
      <c r="B408" s="17">
        <v>971.4</v>
      </c>
      <c r="C408">
        <f t="shared" si="6"/>
        <v>80.7</v>
      </c>
    </row>
    <row r="409" spans="1:3" x14ac:dyDescent="0.25">
      <c r="A409" s="17">
        <v>80.8</v>
      </c>
      <c r="B409" s="17">
        <v>971.33</v>
      </c>
      <c r="C409">
        <f t="shared" si="6"/>
        <v>80.8</v>
      </c>
    </row>
    <row r="410" spans="1:3" x14ac:dyDescent="0.25">
      <c r="A410" s="66">
        <v>80.900000000000006</v>
      </c>
      <c r="B410" s="17">
        <v>971.27</v>
      </c>
      <c r="C410">
        <f t="shared" si="6"/>
        <v>80.900000000000006</v>
      </c>
    </row>
    <row r="411" spans="1:3" x14ac:dyDescent="0.25">
      <c r="A411" s="66">
        <v>81</v>
      </c>
      <c r="B411" s="17">
        <v>971.21</v>
      </c>
      <c r="C411">
        <f t="shared" si="6"/>
        <v>81</v>
      </c>
    </row>
    <row r="412" spans="1:3" x14ac:dyDescent="0.25">
      <c r="A412" s="17">
        <v>81.099999999999994</v>
      </c>
      <c r="B412" s="17">
        <v>971.14</v>
      </c>
      <c r="C412">
        <f t="shared" si="6"/>
        <v>81.099999999999994</v>
      </c>
    </row>
    <row r="413" spans="1:3" x14ac:dyDescent="0.25">
      <c r="A413" s="66">
        <v>81.2</v>
      </c>
      <c r="B413" s="17">
        <v>971.08</v>
      </c>
      <c r="C413">
        <f t="shared" si="6"/>
        <v>81.2</v>
      </c>
    </row>
    <row r="414" spans="1:3" x14ac:dyDescent="0.25">
      <c r="A414" s="17">
        <v>81.3</v>
      </c>
      <c r="B414" s="17">
        <v>971.02</v>
      </c>
      <c r="C414">
        <f t="shared" si="6"/>
        <v>81.3</v>
      </c>
    </row>
    <row r="415" spans="1:3" x14ac:dyDescent="0.25">
      <c r="A415" s="66">
        <v>81.400000000000006</v>
      </c>
      <c r="B415" s="17">
        <v>970.96</v>
      </c>
      <c r="C415">
        <f t="shared" si="6"/>
        <v>81.400000000000006</v>
      </c>
    </row>
    <row r="416" spans="1:3" x14ac:dyDescent="0.25">
      <c r="A416" s="17">
        <v>81.5</v>
      </c>
      <c r="B416" s="17">
        <v>970.89</v>
      </c>
      <c r="C416">
        <f t="shared" si="6"/>
        <v>81.5</v>
      </c>
    </row>
    <row r="417" spans="1:3" x14ac:dyDescent="0.25">
      <c r="A417" s="66">
        <v>81.599999999999994</v>
      </c>
      <c r="B417" s="17">
        <v>970.83</v>
      </c>
      <c r="C417">
        <f t="shared" si="6"/>
        <v>81.599999999999994</v>
      </c>
    </row>
    <row r="418" spans="1:3" x14ac:dyDescent="0.25">
      <c r="A418" s="17">
        <v>81.7</v>
      </c>
      <c r="B418" s="17">
        <v>970.77</v>
      </c>
      <c r="C418">
        <f t="shared" si="6"/>
        <v>81.7</v>
      </c>
    </row>
    <row r="419" spans="1:3" x14ac:dyDescent="0.25">
      <c r="A419" s="66">
        <v>81.8</v>
      </c>
      <c r="B419" s="17">
        <v>970.7</v>
      </c>
      <c r="C419">
        <f t="shared" si="6"/>
        <v>81.8</v>
      </c>
    </row>
    <row r="420" spans="1:3" x14ac:dyDescent="0.25">
      <c r="A420" s="17">
        <v>81.900000000000006</v>
      </c>
      <c r="B420" s="17">
        <v>970.63</v>
      </c>
      <c r="C420">
        <f t="shared" si="6"/>
        <v>81.900000000000006</v>
      </c>
    </row>
    <row r="421" spans="1:3" x14ac:dyDescent="0.25">
      <c r="A421" s="66">
        <v>82</v>
      </c>
      <c r="B421" s="17">
        <v>970.57</v>
      </c>
      <c r="C421">
        <f t="shared" si="6"/>
        <v>82</v>
      </c>
    </row>
    <row r="422" spans="1:3" x14ac:dyDescent="0.25">
      <c r="A422" s="17">
        <v>82.1</v>
      </c>
      <c r="B422" s="17">
        <v>970.5</v>
      </c>
      <c r="C422">
        <f t="shared" si="6"/>
        <v>82.1</v>
      </c>
    </row>
    <row r="423" spans="1:3" x14ac:dyDescent="0.25">
      <c r="A423" s="66">
        <v>82.2</v>
      </c>
      <c r="B423" s="17">
        <v>970.44</v>
      </c>
      <c r="C423">
        <f t="shared" si="6"/>
        <v>82.2</v>
      </c>
    </row>
    <row r="424" spans="1:3" x14ac:dyDescent="0.25">
      <c r="A424" s="17">
        <v>82.3</v>
      </c>
      <c r="B424" s="17">
        <v>970.38</v>
      </c>
      <c r="C424">
        <f t="shared" si="6"/>
        <v>82.3</v>
      </c>
    </row>
    <row r="425" spans="1:3" x14ac:dyDescent="0.25">
      <c r="A425" s="66">
        <v>82.4</v>
      </c>
      <c r="B425" s="17">
        <v>970.32</v>
      </c>
      <c r="C425">
        <f t="shared" si="6"/>
        <v>82.4</v>
      </c>
    </row>
    <row r="426" spans="1:3" x14ac:dyDescent="0.25">
      <c r="A426" s="17">
        <v>82.5</v>
      </c>
      <c r="B426" s="17">
        <v>970.25</v>
      </c>
      <c r="C426">
        <f t="shared" si="6"/>
        <v>82.5</v>
      </c>
    </row>
    <row r="427" spans="1:3" x14ac:dyDescent="0.25">
      <c r="A427" s="66">
        <v>82.6</v>
      </c>
      <c r="B427" s="17">
        <v>970.19</v>
      </c>
      <c r="C427">
        <f t="shared" si="6"/>
        <v>82.6</v>
      </c>
    </row>
    <row r="428" spans="1:3" x14ac:dyDescent="0.25">
      <c r="A428" s="17">
        <v>82.7</v>
      </c>
      <c r="B428" s="17">
        <v>970.13</v>
      </c>
      <c r="C428">
        <f t="shared" si="6"/>
        <v>82.7</v>
      </c>
    </row>
    <row r="429" spans="1:3" x14ac:dyDescent="0.25">
      <c r="A429" s="66">
        <v>82.8</v>
      </c>
      <c r="B429" s="17">
        <v>970.06</v>
      </c>
      <c r="C429">
        <f t="shared" si="6"/>
        <v>82.8</v>
      </c>
    </row>
    <row r="430" spans="1:3" x14ac:dyDescent="0.25">
      <c r="A430" s="17">
        <v>82.9</v>
      </c>
      <c r="B430" s="17">
        <v>970</v>
      </c>
      <c r="C430">
        <f t="shared" si="6"/>
        <v>82.9</v>
      </c>
    </row>
    <row r="431" spans="1:3" x14ac:dyDescent="0.25">
      <c r="A431" s="66">
        <v>83</v>
      </c>
      <c r="B431" s="17">
        <v>969.94</v>
      </c>
      <c r="C431">
        <f t="shared" si="6"/>
        <v>83</v>
      </c>
    </row>
    <row r="432" spans="1:3" x14ac:dyDescent="0.25">
      <c r="A432" s="17">
        <v>83.1</v>
      </c>
      <c r="B432" s="17">
        <v>969.87</v>
      </c>
      <c r="C432">
        <f t="shared" si="6"/>
        <v>83.1</v>
      </c>
    </row>
    <row r="433" spans="1:3" x14ac:dyDescent="0.25">
      <c r="A433" s="66">
        <v>83.2</v>
      </c>
      <c r="B433" s="17">
        <v>969.81</v>
      </c>
      <c r="C433">
        <f t="shared" si="6"/>
        <v>83.2</v>
      </c>
    </row>
    <row r="434" spans="1:3" x14ac:dyDescent="0.25">
      <c r="A434" s="17">
        <v>83.3</v>
      </c>
      <c r="B434" s="17">
        <v>969.75</v>
      </c>
      <c r="C434">
        <f t="shared" si="6"/>
        <v>83.3</v>
      </c>
    </row>
    <row r="435" spans="1:3" x14ac:dyDescent="0.25">
      <c r="A435" s="66">
        <v>83.4</v>
      </c>
      <c r="B435" s="17">
        <v>969.68</v>
      </c>
      <c r="C435">
        <f t="shared" si="6"/>
        <v>83.4</v>
      </c>
    </row>
    <row r="436" spans="1:3" x14ac:dyDescent="0.25">
      <c r="A436" s="17">
        <v>83.5</v>
      </c>
      <c r="B436" s="17">
        <v>969.62</v>
      </c>
      <c r="C436">
        <f t="shared" si="6"/>
        <v>83.5</v>
      </c>
    </row>
    <row r="437" spans="1:3" x14ac:dyDescent="0.25">
      <c r="A437" s="66">
        <v>83.6</v>
      </c>
      <c r="B437" s="17">
        <v>969.56</v>
      </c>
      <c r="C437">
        <f t="shared" si="6"/>
        <v>83.6</v>
      </c>
    </row>
    <row r="438" spans="1:3" x14ac:dyDescent="0.25">
      <c r="A438" s="17">
        <v>83.7</v>
      </c>
      <c r="B438" s="17">
        <v>969.5</v>
      </c>
      <c r="C438">
        <f t="shared" si="6"/>
        <v>83.7</v>
      </c>
    </row>
    <row r="439" spans="1:3" x14ac:dyDescent="0.25">
      <c r="A439" s="66">
        <v>83.8</v>
      </c>
      <c r="B439" s="17">
        <v>969.48</v>
      </c>
      <c r="C439">
        <f t="shared" si="6"/>
        <v>83.8</v>
      </c>
    </row>
    <row r="440" spans="1:3" x14ac:dyDescent="0.25">
      <c r="A440" s="17">
        <v>83.9</v>
      </c>
      <c r="B440" s="17">
        <v>969.37</v>
      </c>
      <c r="C440">
        <f t="shared" si="6"/>
        <v>83.9</v>
      </c>
    </row>
    <row r="441" spans="1:3" x14ac:dyDescent="0.25">
      <c r="A441" s="66">
        <v>84</v>
      </c>
      <c r="B441" s="17">
        <v>969.3</v>
      </c>
      <c r="C441">
        <f t="shared" si="6"/>
        <v>84</v>
      </c>
    </row>
    <row r="442" spans="1:3" x14ac:dyDescent="0.25">
      <c r="A442" s="17">
        <v>84.1</v>
      </c>
      <c r="B442" s="17">
        <v>969.24</v>
      </c>
      <c r="C442">
        <f t="shared" si="6"/>
        <v>84.1</v>
      </c>
    </row>
    <row r="443" spans="1:3" x14ac:dyDescent="0.25">
      <c r="A443" s="66">
        <v>84.2</v>
      </c>
      <c r="B443" s="17">
        <v>969.18</v>
      </c>
      <c r="C443">
        <f t="shared" si="6"/>
        <v>84.2</v>
      </c>
    </row>
    <row r="444" spans="1:3" x14ac:dyDescent="0.25">
      <c r="A444" s="17">
        <v>84.3</v>
      </c>
      <c r="B444" s="17">
        <v>969.11</v>
      </c>
      <c r="C444">
        <f t="shared" si="6"/>
        <v>84.3</v>
      </c>
    </row>
    <row r="445" spans="1:3" x14ac:dyDescent="0.25">
      <c r="A445" s="66">
        <v>84.4</v>
      </c>
      <c r="B445" s="17">
        <v>969.06</v>
      </c>
      <c r="C445">
        <f t="shared" si="6"/>
        <v>84.4</v>
      </c>
    </row>
    <row r="446" spans="1:3" x14ac:dyDescent="0.25">
      <c r="A446" s="17">
        <v>84.5</v>
      </c>
      <c r="B446" s="17">
        <v>968.98</v>
      </c>
      <c r="C446">
        <f t="shared" si="6"/>
        <v>84.5</v>
      </c>
    </row>
    <row r="447" spans="1:3" x14ac:dyDescent="0.25">
      <c r="A447" s="66">
        <v>84.6</v>
      </c>
      <c r="B447" s="17">
        <v>968.91</v>
      </c>
      <c r="C447">
        <f t="shared" si="6"/>
        <v>84.6</v>
      </c>
    </row>
    <row r="448" spans="1:3" x14ac:dyDescent="0.25">
      <c r="A448" s="17">
        <v>84.7</v>
      </c>
      <c r="B448" s="17">
        <v>968.84</v>
      </c>
      <c r="C448">
        <f t="shared" si="6"/>
        <v>84.7</v>
      </c>
    </row>
    <row r="449" spans="1:3" x14ac:dyDescent="0.25">
      <c r="A449" s="66">
        <v>84.8</v>
      </c>
      <c r="B449" s="17">
        <v>968.77</v>
      </c>
      <c r="C449">
        <f t="shared" si="6"/>
        <v>84.8</v>
      </c>
    </row>
    <row r="450" spans="1:3" x14ac:dyDescent="0.25">
      <c r="A450" s="17">
        <v>84.9</v>
      </c>
      <c r="B450" s="17">
        <v>968.71</v>
      </c>
      <c r="C450">
        <f t="shared" si="6"/>
        <v>84.9</v>
      </c>
    </row>
    <row r="451" spans="1:3" x14ac:dyDescent="0.25">
      <c r="A451" s="66">
        <v>85</v>
      </c>
      <c r="B451" s="17">
        <v>968.65</v>
      </c>
      <c r="C451">
        <f t="shared" ref="C451:C514" si="7">ROUND(A451,1)</f>
        <v>85</v>
      </c>
    </row>
    <row r="452" spans="1:3" x14ac:dyDescent="0.25">
      <c r="A452" s="66">
        <v>85.1</v>
      </c>
      <c r="B452" s="17">
        <v>968.58</v>
      </c>
      <c r="C452">
        <f t="shared" si="7"/>
        <v>85.1</v>
      </c>
    </row>
    <row r="453" spans="1:3" x14ac:dyDescent="0.25">
      <c r="A453" s="17">
        <v>85.2</v>
      </c>
      <c r="B453" s="17">
        <v>968.52</v>
      </c>
      <c r="C453">
        <f t="shared" si="7"/>
        <v>85.2</v>
      </c>
    </row>
    <row r="454" spans="1:3" x14ac:dyDescent="0.25">
      <c r="A454" s="66">
        <v>85.3</v>
      </c>
      <c r="B454" s="17">
        <v>968.46</v>
      </c>
      <c r="C454">
        <f t="shared" si="7"/>
        <v>85.3</v>
      </c>
    </row>
    <row r="455" spans="1:3" x14ac:dyDescent="0.25">
      <c r="A455" s="17">
        <v>85.4</v>
      </c>
      <c r="B455" s="17">
        <v>968.39</v>
      </c>
      <c r="C455">
        <f t="shared" si="7"/>
        <v>85.4</v>
      </c>
    </row>
    <row r="456" spans="1:3" x14ac:dyDescent="0.25">
      <c r="A456" s="66">
        <v>85.5</v>
      </c>
      <c r="B456" s="17">
        <v>968.33</v>
      </c>
      <c r="C456">
        <f t="shared" si="7"/>
        <v>85.5</v>
      </c>
    </row>
    <row r="457" spans="1:3" x14ac:dyDescent="0.25">
      <c r="A457" s="17">
        <v>85.6</v>
      </c>
      <c r="B457" s="17">
        <v>968.27</v>
      </c>
      <c r="C457">
        <f t="shared" si="7"/>
        <v>85.6</v>
      </c>
    </row>
    <row r="458" spans="1:3" x14ac:dyDescent="0.25">
      <c r="A458" s="66">
        <v>85.7</v>
      </c>
      <c r="B458" s="17">
        <v>968.2</v>
      </c>
      <c r="C458">
        <f t="shared" si="7"/>
        <v>85.7</v>
      </c>
    </row>
    <row r="459" spans="1:3" x14ac:dyDescent="0.25">
      <c r="A459" s="17">
        <v>85.8</v>
      </c>
      <c r="B459" s="17">
        <v>968.14</v>
      </c>
      <c r="C459">
        <f t="shared" si="7"/>
        <v>85.8</v>
      </c>
    </row>
    <row r="460" spans="1:3" x14ac:dyDescent="0.25">
      <c r="A460" s="66">
        <v>85.9</v>
      </c>
      <c r="B460" s="17">
        <v>968.07</v>
      </c>
      <c r="C460">
        <f t="shared" si="7"/>
        <v>85.9</v>
      </c>
    </row>
    <row r="461" spans="1:3" x14ac:dyDescent="0.25">
      <c r="A461" s="17">
        <v>86</v>
      </c>
      <c r="B461" s="17">
        <v>968</v>
      </c>
      <c r="C461">
        <f t="shared" si="7"/>
        <v>86</v>
      </c>
    </row>
    <row r="462" spans="1:3" x14ac:dyDescent="0.25">
      <c r="A462" s="66">
        <v>86.1</v>
      </c>
      <c r="B462" s="17">
        <v>967.93</v>
      </c>
      <c r="C462">
        <f t="shared" si="7"/>
        <v>86.1</v>
      </c>
    </row>
    <row r="463" spans="1:3" x14ac:dyDescent="0.25">
      <c r="A463" s="17">
        <v>86.2</v>
      </c>
      <c r="B463" s="17">
        <v>967.86</v>
      </c>
      <c r="C463">
        <f t="shared" si="7"/>
        <v>86.2</v>
      </c>
    </row>
    <row r="464" spans="1:3" x14ac:dyDescent="0.25">
      <c r="A464" s="66">
        <v>86.3</v>
      </c>
      <c r="B464" s="17">
        <v>967.8</v>
      </c>
      <c r="C464">
        <f t="shared" si="7"/>
        <v>86.3</v>
      </c>
    </row>
    <row r="465" spans="1:3" x14ac:dyDescent="0.25">
      <c r="A465" s="17">
        <v>86.4</v>
      </c>
      <c r="B465" s="17">
        <v>967.74</v>
      </c>
      <c r="C465">
        <f t="shared" si="7"/>
        <v>86.4</v>
      </c>
    </row>
    <row r="466" spans="1:3" x14ac:dyDescent="0.25">
      <c r="A466" s="66">
        <v>86.5</v>
      </c>
      <c r="B466" s="17">
        <v>967.67</v>
      </c>
      <c r="C466">
        <f t="shared" si="7"/>
        <v>86.5</v>
      </c>
    </row>
    <row r="467" spans="1:3" x14ac:dyDescent="0.25">
      <c r="A467" s="17">
        <v>86.6</v>
      </c>
      <c r="B467" s="17">
        <v>967.61</v>
      </c>
      <c r="C467">
        <f t="shared" si="7"/>
        <v>86.6</v>
      </c>
    </row>
    <row r="468" spans="1:3" x14ac:dyDescent="0.25">
      <c r="A468" s="66">
        <v>86.7</v>
      </c>
      <c r="B468" s="17">
        <v>967.54</v>
      </c>
      <c r="C468">
        <f t="shared" si="7"/>
        <v>86.7</v>
      </c>
    </row>
    <row r="469" spans="1:3" x14ac:dyDescent="0.25">
      <c r="A469" s="17">
        <v>86.8</v>
      </c>
      <c r="B469" s="17">
        <v>967.48</v>
      </c>
      <c r="C469">
        <f t="shared" si="7"/>
        <v>86.8</v>
      </c>
    </row>
    <row r="470" spans="1:3" x14ac:dyDescent="0.25">
      <c r="A470" s="66">
        <v>86.9</v>
      </c>
      <c r="B470" s="17">
        <v>967.41</v>
      </c>
      <c r="C470">
        <f t="shared" si="7"/>
        <v>86.9</v>
      </c>
    </row>
    <row r="471" spans="1:3" x14ac:dyDescent="0.25">
      <c r="A471" s="17">
        <v>87</v>
      </c>
      <c r="B471" s="17">
        <v>967.34</v>
      </c>
      <c r="C471">
        <f t="shared" si="7"/>
        <v>87</v>
      </c>
    </row>
    <row r="472" spans="1:3" x14ac:dyDescent="0.25">
      <c r="A472" s="66">
        <v>87.1</v>
      </c>
      <c r="B472" s="17">
        <v>967.28</v>
      </c>
      <c r="C472">
        <f t="shared" si="7"/>
        <v>87.1</v>
      </c>
    </row>
    <row r="473" spans="1:3" x14ac:dyDescent="0.25">
      <c r="A473" s="17">
        <v>87.2</v>
      </c>
      <c r="B473" s="17">
        <v>967.21</v>
      </c>
      <c r="C473">
        <f t="shared" si="7"/>
        <v>87.2</v>
      </c>
    </row>
    <row r="474" spans="1:3" x14ac:dyDescent="0.25">
      <c r="A474" s="66">
        <v>87.3</v>
      </c>
      <c r="B474" s="17">
        <v>967.14</v>
      </c>
      <c r="C474">
        <f t="shared" si="7"/>
        <v>87.3</v>
      </c>
    </row>
    <row r="475" spans="1:3" x14ac:dyDescent="0.25">
      <c r="A475" s="17">
        <v>87.4</v>
      </c>
      <c r="B475" s="17">
        <v>967.08</v>
      </c>
      <c r="C475">
        <f t="shared" si="7"/>
        <v>87.4</v>
      </c>
    </row>
    <row r="476" spans="1:3" x14ac:dyDescent="0.25">
      <c r="A476" s="66">
        <v>87.5</v>
      </c>
      <c r="B476" s="17">
        <v>967.01</v>
      </c>
      <c r="C476">
        <f t="shared" si="7"/>
        <v>87.5</v>
      </c>
    </row>
    <row r="477" spans="1:3" x14ac:dyDescent="0.25">
      <c r="A477" s="17">
        <v>87.6</v>
      </c>
      <c r="B477" s="17">
        <v>966.95</v>
      </c>
      <c r="C477">
        <f t="shared" si="7"/>
        <v>87.6</v>
      </c>
    </row>
    <row r="478" spans="1:3" x14ac:dyDescent="0.25">
      <c r="A478" s="66">
        <v>87.7</v>
      </c>
      <c r="B478" s="17">
        <v>966.88</v>
      </c>
      <c r="C478">
        <f t="shared" si="7"/>
        <v>87.7</v>
      </c>
    </row>
    <row r="479" spans="1:3" x14ac:dyDescent="0.25">
      <c r="A479" s="17">
        <v>87.8</v>
      </c>
      <c r="B479" s="17">
        <v>966.81</v>
      </c>
      <c r="C479">
        <f t="shared" si="7"/>
        <v>87.8</v>
      </c>
    </row>
    <row r="480" spans="1:3" x14ac:dyDescent="0.25">
      <c r="A480" s="66">
        <v>87.9</v>
      </c>
      <c r="B480" s="17">
        <v>966.75</v>
      </c>
      <c r="C480">
        <f t="shared" si="7"/>
        <v>87.9</v>
      </c>
    </row>
    <row r="481" spans="1:3" x14ac:dyDescent="0.25">
      <c r="A481" s="17">
        <v>88</v>
      </c>
      <c r="B481" s="17">
        <v>966.68</v>
      </c>
      <c r="C481">
        <f t="shared" si="7"/>
        <v>88</v>
      </c>
    </row>
    <row r="482" spans="1:3" x14ac:dyDescent="0.25">
      <c r="A482" s="66">
        <v>88.1</v>
      </c>
      <c r="B482" s="17">
        <v>966.62</v>
      </c>
      <c r="C482">
        <f t="shared" si="7"/>
        <v>88.1</v>
      </c>
    </row>
    <row r="483" spans="1:3" x14ac:dyDescent="0.25">
      <c r="A483" s="17">
        <v>88.2</v>
      </c>
      <c r="B483" s="17">
        <v>966.55</v>
      </c>
      <c r="C483">
        <f t="shared" si="7"/>
        <v>88.2</v>
      </c>
    </row>
    <row r="484" spans="1:3" x14ac:dyDescent="0.25">
      <c r="A484" s="66">
        <v>88.3</v>
      </c>
      <c r="B484" s="17">
        <v>966.48</v>
      </c>
      <c r="C484">
        <f t="shared" si="7"/>
        <v>88.3</v>
      </c>
    </row>
    <row r="485" spans="1:3" x14ac:dyDescent="0.25">
      <c r="A485" s="17">
        <v>88.4</v>
      </c>
      <c r="B485" s="17">
        <v>966.41</v>
      </c>
      <c r="C485">
        <f t="shared" si="7"/>
        <v>88.4</v>
      </c>
    </row>
    <row r="486" spans="1:3" x14ac:dyDescent="0.25">
      <c r="A486" s="66">
        <v>88.5</v>
      </c>
      <c r="B486" s="17">
        <v>966.35</v>
      </c>
      <c r="C486">
        <f t="shared" si="7"/>
        <v>88.5</v>
      </c>
    </row>
    <row r="487" spans="1:3" x14ac:dyDescent="0.25">
      <c r="A487" s="17">
        <v>88.6</v>
      </c>
      <c r="B487" s="17">
        <v>966.28</v>
      </c>
      <c r="C487">
        <f t="shared" si="7"/>
        <v>88.6</v>
      </c>
    </row>
    <row r="488" spans="1:3" x14ac:dyDescent="0.25">
      <c r="A488" s="66">
        <v>88.7</v>
      </c>
      <c r="B488" s="17">
        <v>966.21</v>
      </c>
      <c r="C488">
        <f t="shared" si="7"/>
        <v>88.7</v>
      </c>
    </row>
    <row r="489" spans="1:3" x14ac:dyDescent="0.25">
      <c r="A489" s="17">
        <v>88.8</v>
      </c>
      <c r="B489" s="17">
        <v>966.14</v>
      </c>
      <c r="C489">
        <f t="shared" si="7"/>
        <v>88.8</v>
      </c>
    </row>
    <row r="490" spans="1:3" x14ac:dyDescent="0.25">
      <c r="A490" s="66">
        <v>88.9</v>
      </c>
      <c r="B490" s="17">
        <v>966.08</v>
      </c>
      <c r="C490">
        <f t="shared" si="7"/>
        <v>88.9</v>
      </c>
    </row>
    <row r="491" spans="1:3" x14ac:dyDescent="0.25">
      <c r="A491" s="17">
        <v>89</v>
      </c>
      <c r="B491" s="17">
        <v>966.01</v>
      </c>
      <c r="C491">
        <f t="shared" si="7"/>
        <v>89</v>
      </c>
    </row>
    <row r="492" spans="1:3" x14ac:dyDescent="0.25">
      <c r="A492" s="66">
        <v>89.1</v>
      </c>
      <c r="B492" s="17">
        <v>965.95</v>
      </c>
      <c r="C492">
        <f t="shared" si="7"/>
        <v>89.1</v>
      </c>
    </row>
    <row r="493" spans="1:3" x14ac:dyDescent="0.25">
      <c r="A493" s="66">
        <v>89.2</v>
      </c>
      <c r="B493" s="17">
        <v>965.88</v>
      </c>
      <c r="C493">
        <f t="shared" si="7"/>
        <v>89.2</v>
      </c>
    </row>
    <row r="494" spans="1:3" x14ac:dyDescent="0.25">
      <c r="A494" s="17">
        <v>89.3</v>
      </c>
      <c r="B494" s="17">
        <v>965.82</v>
      </c>
      <c r="C494">
        <f t="shared" si="7"/>
        <v>89.3</v>
      </c>
    </row>
    <row r="495" spans="1:3" x14ac:dyDescent="0.25">
      <c r="A495" s="66">
        <v>89.4</v>
      </c>
      <c r="B495" s="17">
        <v>965.75</v>
      </c>
      <c r="C495">
        <f t="shared" si="7"/>
        <v>89.4</v>
      </c>
    </row>
    <row r="496" spans="1:3" x14ac:dyDescent="0.25">
      <c r="A496" s="17">
        <v>89.5</v>
      </c>
      <c r="B496" s="17">
        <v>965.68</v>
      </c>
      <c r="C496">
        <f t="shared" si="7"/>
        <v>89.5</v>
      </c>
    </row>
    <row r="497" spans="1:3" x14ac:dyDescent="0.25">
      <c r="A497" s="66">
        <v>89.6</v>
      </c>
      <c r="B497" s="17">
        <v>965.61</v>
      </c>
      <c r="C497">
        <f t="shared" si="7"/>
        <v>89.6</v>
      </c>
    </row>
    <row r="498" spans="1:3" x14ac:dyDescent="0.25">
      <c r="A498" s="17">
        <v>89.7</v>
      </c>
      <c r="B498" s="17">
        <v>965.54</v>
      </c>
      <c r="C498">
        <f t="shared" si="7"/>
        <v>89.7</v>
      </c>
    </row>
    <row r="499" spans="1:3" x14ac:dyDescent="0.25">
      <c r="A499" s="66">
        <v>89.8</v>
      </c>
      <c r="B499" s="17">
        <v>965.48</v>
      </c>
      <c r="C499">
        <f t="shared" si="7"/>
        <v>89.8</v>
      </c>
    </row>
    <row r="500" spans="1:3" x14ac:dyDescent="0.25">
      <c r="A500" s="17">
        <v>89.9</v>
      </c>
      <c r="B500" s="17">
        <v>965.41</v>
      </c>
      <c r="C500">
        <f t="shared" si="7"/>
        <v>89.9</v>
      </c>
    </row>
    <row r="501" spans="1:3" x14ac:dyDescent="0.25">
      <c r="A501" s="66">
        <v>90</v>
      </c>
      <c r="B501" s="17">
        <v>965.34</v>
      </c>
      <c r="C501">
        <f t="shared" si="7"/>
        <v>90</v>
      </c>
    </row>
    <row r="502" spans="1:3" x14ac:dyDescent="0.25">
      <c r="A502" s="17">
        <v>90.1</v>
      </c>
      <c r="B502" s="17">
        <v>965.28</v>
      </c>
      <c r="C502">
        <f t="shared" si="7"/>
        <v>90.1</v>
      </c>
    </row>
    <row r="503" spans="1:3" x14ac:dyDescent="0.25">
      <c r="A503" s="66">
        <v>90.2</v>
      </c>
      <c r="B503" s="17">
        <v>965.21</v>
      </c>
      <c r="C503">
        <f t="shared" si="7"/>
        <v>90.2</v>
      </c>
    </row>
    <row r="504" spans="1:3" x14ac:dyDescent="0.25">
      <c r="A504" s="17">
        <v>90.3</v>
      </c>
      <c r="B504" s="17">
        <v>965.15</v>
      </c>
      <c r="C504">
        <f t="shared" si="7"/>
        <v>90.3</v>
      </c>
    </row>
    <row r="505" spans="1:3" x14ac:dyDescent="0.25">
      <c r="A505" s="66">
        <v>90.4</v>
      </c>
      <c r="B505" s="17">
        <v>965.08</v>
      </c>
      <c r="C505">
        <f t="shared" si="7"/>
        <v>90.4</v>
      </c>
    </row>
    <row r="506" spans="1:3" x14ac:dyDescent="0.25">
      <c r="A506" s="17">
        <v>90.5</v>
      </c>
      <c r="B506" s="17">
        <v>965.01</v>
      </c>
      <c r="C506">
        <f t="shared" si="7"/>
        <v>90.5</v>
      </c>
    </row>
    <row r="507" spans="1:3" x14ac:dyDescent="0.25">
      <c r="A507" s="66">
        <v>90.6</v>
      </c>
      <c r="B507" s="17">
        <v>964.94</v>
      </c>
      <c r="C507">
        <f t="shared" si="7"/>
        <v>90.6</v>
      </c>
    </row>
    <row r="508" spans="1:3" x14ac:dyDescent="0.25">
      <c r="A508" s="17">
        <v>90.7</v>
      </c>
      <c r="B508" s="17">
        <v>964.88</v>
      </c>
      <c r="C508">
        <f t="shared" si="7"/>
        <v>90.7</v>
      </c>
    </row>
    <row r="509" spans="1:3" x14ac:dyDescent="0.25">
      <c r="A509" s="66">
        <v>90.8</v>
      </c>
      <c r="B509" s="17">
        <v>964.81</v>
      </c>
      <c r="C509">
        <f t="shared" si="7"/>
        <v>90.8</v>
      </c>
    </row>
    <row r="510" spans="1:3" x14ac:dyDescent="0.25">
      <c r="A510" s="17">
        <v>90.9</v>
      </c>
      <c r="B510" s="17">
        <v>964.74</v>
      </c>
      <c r="C510">
        <f t="shared" si="7"/>
        <v>90.9</v>
      </c>
    </row>
    <row r="511" spans="1:3" x14ac:dyDescent="0.25">
      <c r="A511" s="66">
        <v>91</v>
      </c>
      <c r="B511" s="17">
        <v>964.67</v>
      </c>
      <c r="C511">
        <f t="shared" si="7"/>
        <v>91</v>
      </c>
    </row>
    <row r="512" spans="1:3" x14ac:dyDescent="0.25">
      <c r="A512" s="17">
        <v>91.1</v>
      </c>
      <c r="B512" s="17">
        <v>964.61</v>
      </c>
      <c r="C512">
        <f t="shared" si="7"/>
        <v>91.1</v>
      </c>
    </row>
    <row r="513" spans="1:3" x14ac:dyDescent="0.25">
      <c r="A513" s="66">
        <v>91.2</v>
      </c>
      <c r="B513" s="17">
        <v>964.54</v>
      </c>
      <c r="C513">
        <f t="shared" si="7"/>
        <v>91.2</v>
      </c>
    </row>
    <row r="514" spans="1:3" x14ac:dyDescent="0.25">
      <c r="A514" s="17">
        <v>91.3</v>
      </c>
      <c r="B514" s="17">
        <v>964.47</v>
      </c>
      <c r="C514">
        <f t="shared" si="7"/>
        <v>91.3</v>
      </c>
    </row>
    <row r="515" spans="1:3" x14ac:dyDescent="0.25">
      <c r="A515" s="66">
        <v>91.4</v>
      </c>
      <c r="B515" s="17">
        <v>964.4</v>
      </c>
      <c r="C515">
        <f t="shared" ref="C515:C578" si="8">ROUND(A515,1)</f>
        <v>91.4</v>
      </c>
    </row>
    <row r="516" spans="1:3" x14ac:dyDescent="0.25">
      <c r="A516" s="17">
        <v>91.5</v>
      </c>
      <c r="B516" s="17">
        <v>964.33</v>
      </c>
      <c r="C516">
        <f t="shared" si="8"/>
        <v>91.5</v>
      </c>
    </row>
    <row r="517" spans="1:3" x14ac:dyDescent="0.25">
      <c r="A517" s="66">
        <v>91.6</v>
      </c>
      <c r="B517" s="17">
        <v>964.26</v>
      </c>
      <c r="C517">
        <f t="shared" si="8"/>
        <v>91.6</v>
      </c>
    </row>
    <row r="518" spans="1:3" x14ac:dyDescent="0.25">
      <c r="A518" s="17">
        <v>91.7</v>
      </c>
      <c r="B518" s="17">
        <v>964.19</v>
      </c>
      <c r="C518">
        <f t="shared" si="8"/>
        <v>91.7</v>
      </c>
    </row>
    <row r="519" spans="1:3" x14ac:dyDescent="0.25">
      <c r="A519" s="66">
        <v>91.8</v>
      </c>
      <c r="B519" s="17">
        <v>964.13</v>
      </c>
      <c r="C519">
        <f t="shared" si="8"/>
        <v>91.8</v>
      </c>
    </row>
    <row r="520" spans="1:3" x14ac:dyDescent="0.25">
      <c r="A520" s="17">
        <v>91.9</v>
      </c>
      <c r="B520" s="17">
        <v>964.06</v>
      </c>
      <c r="C520">
        <f t="shared" si="8"/>
        <v>91.9</v>
      </c>
    </row>
    <row r="521" spans="1:3" x14ac:dyDescent="0.25">
      <c r="A521" s="66">
        <v>92</v>
      </c>
      <c r="B521" s="17">
        <v>963.99</v>
      </c>
      <c r="C521">
        <f t="shared" si="8"/>
        <v>92</v>
      </c>
    </row>
    <row r="522" spans="1:3" x14ac:dyDescent="0.25">
      <c r="A522" s="17">
        <v>92.1</v>
      </c>
      <c r="B522" s="17">
        <v>963.92</v>
      </c>
      <c r="C522">
        <f t="shared" si="8"/>
        <v>92.1</v>
      </c>
    </row>
    <row r="523" spans="1:3" x14ac:dyDescent="0.25">
      <c r="A523" s="66">
        <v>92.2</v>
      </c>
      <c r="B523" s="17">
        <v>963.85</v>
      </c>
      <c r="C523">
        <f t="shared" si="8"/>
        <v>92.2</v>
      </c>
    </row>
    <row r="524" spans="1:3" x14ac:dyDescent="0.25">
      <c r="A524" s="17">
        <v>92.3</v>
      </c>
      <c r="B524" s="17">
        <v>963.78</v>
      </c>
      <c r="C524">
        <f t="shared" si="8"/>
        <v>92.3</v>
      </c>
    </row>
    <row r="525" spans="1:3" x14ac:dyDescent="0.25">
      <c r="A525" s="66">
        <v>92.4</v>
      </c>
      <c r="B525" s="17">
        <v>963.71</v>
      </c>
      <c r="C525">
        <f t="shared" si="8"/>
        <v>92.4</v>
      </c>
    </row>
    <row r="526" spans="1:3" x14ac:dyDescent="0.25">
      <c r="A526" s="17">
        <v>92.5</v>
      </c>
      <c r="B526" s="17">
        <v>963.65</v>
      </c>
      <c r="C526">
        <f t="shared" si="8"/>
        <v>92.5</v>
      </c>
    </row>
    <row r="527" spans="1:3" x14ac:dyDescent="0.25">
      <c r="A527" s="66">
        <v>92.6</v>
      </c>
      <c r="B527" s="17">
        <v>963.58</v>
      </c>
      <c r="C527">
        <f t="shared" si="8"/>
        <v>92.6</v>
      </c>
    </row>
    <row r="528" spans="1:3" x14ac:dyDescent="0.25">
      <c r="A528" s="17">
        <v>92.7</v>
      </c>
      <c r="B528" s="17">
        <v>963.51</v>
      </c>
      <c r="C528">
        <f t="shared" si="8"/>
        <v>92.7</v>
      </c>
    </row>
    <row r="529" spans="1:3" x14ac:dyDescent="0.25">
      <c r="A529" s="66">
        <v>92.8</v>
      </c>
      <c r="B529" s="17">
        <v>963.44</v>
      </c>
      <c r="C529">
        <f t="shared" si="8"/>
        <v>92.8</v>
      </c>
    </row>
    <row r="530" spans="1:3" x14ac:dyDescent="0.25">
      <c r="A530" s="17">
        <v>92.9</v>
      </c>
      <c r="B530" s="17">
        <v>963.37</v>
      </c>
      <c r="C530">
        <f t="shared" si="8"/>
        <v>92.9</v>
      </c>
    </row>
    <row r="531" spans="1:3" x14ac:dyDescent="0.25">
      <c r="A531" s="66">
        <v>93</v>
      </c>
      <c r="B531" s="17">
        <v>963.3</v>
      </c>
      <c r="C531">
        <f t="shared" si="8"/>
        <v>93</v>
      </c>
    </row>
    <row r="532" spans="1:3" x14ac:dyDescent="0.25">
      <c r="A532" s="17">
        <v>93.1</v>
      </c>
      <c r="B532" s="17">
        <v>963.23</v>
      </c>
      <c r="C532">
        <f t="shared" si="8"/>
        <v>93.1</v>
      </c>
    </row>
    <row r="533" spans="1:3" x14ac:dyDescent="0.25">
      <c r="A533" s="66">
        <v>93.2</v>
      </c>
      <c r="B533" s="17">
        <v>963.16</v>
      </c>
      <c r="C533">
        <f t="shared" si="8"/>
        <v>93.2</v>
      </c>
    </row>
    <row r="534" spans="1:3" x14ac:dyDescent="0.25">
      <c r="A534" s="66">
        <v>93.3</v>
      </c>
      <c r="B534" s="17">
        <v>963.1</v>
      </c>
      <c r="C534">
        <f t="shared" si="8"/>
        <v>93.3</v>
      </c>
    </row>
    <row r="535" spans="1:3" x14ac:dyDescent="0.25">
      <c r="A535" s="17">
        <v>93.4</v>
      </c>
      <c r="B535" s="17">
        <v>963.03</v>
      </c>
      <c r="C535">
        <f t="shared" si="8"/>
        <v>93.4</v>
      </c>
    </row>
    <row r="536" spans="1:3" x14ac:dyDescent="0.25">
      <c r="A536" s="66">
        <v>93.5</v>
      </c>
      <c r="B536" s="17">
        <v>962.96</v>
      </c>
      <c r="C536">
        <f t="shared" si="8"/>
        <v>93.5</v>
      </c>
    </row>
    <row r="537" spans="1:3" x14ac:dyDescent="0.25">
      <c r="A537" s="17">
        <v>93.6</v>
      </c>
      <c r="B537" s="17">
        <v>962.89</v>
      </c>
      <c r="C537">
        <f t="shared" si="8"/>
        <v>93.6</v>
      </c>
    </row>
    <row r="538" spans="1:3" x14ac:dyDescent="0.25">
      <c r="A538" s="66">
        <v>93.7</v>
      </c>
      <c r="B538" s="17">
        <v>962.82</v>
      </c>
      <c r="C538">
        <f t="shared" si="8"/>
        <v>93.7</v>
      </c>
    </row>
    <row r="539" spans="1:3" x14ac:dyDescent="0.25">
      <c r="A539" s="17">
        <v>93.8</v>
      </c>
      <c r="B539" s="17">
        <v>962.75</v>
      </c>
      <c r="C539">
        <f t="shared" si="8"/>
        <v>93.8</v>
      </c>
    </row>
    <row r="540" spans="1:3" x14ac:dyDescent="0.25">
      <c r="A540" s="66">
        <v>93.9</v>
      </c>
      <c r="B540" s="17">
        <v>962.68</v>
      </c>
      <c r="C540">
        <f t="shared" si="8"/>
        <v>93.9</v>
      </c>
    </row>
    <row r="541" spans="1:3" x14ac:dyDescent="0.25">
      <c r="A541" s="17">
        <v>94</v>
      </c>
      <c r="B541" s="17">
        <v>962.61</v>
      </c>
      <c r="C541">
        <f t="shared" si="8"/>
        <v>94</v>
      </c>
    </row>
    <row r="542" spans="1:3" x14ac:dyDescent="0.25">
      <c r="A542" s="66">
        <v>94.1</v>
      </c>
      <c r="B542" s="17">
        <v>962.54</v>
      </c>
      <c r="C542">
        <f t="shared" si="8"/>
        <v>94.1</v>
      </c>
    </row>
    <row r="543" spans="1:3" x14ac:dyDescent="0.25">
      <c r="A543" s="17">
        <v>94.2</v>
      </c>
      <c r="B543" s="17">
        <v>962.47</v>
      </c>
      <c r="C543">
        <f t="shared" si="8"/>
        <v>94.2</v>
      </c>
    </row>
    <row r="544" spans="1:3" x14ac:dyDescent="0.25">
      <c r="A544" s="66">
        <v>94.3</v>
      </c>
      <c r="B544" s="17">
        <v>962.4</v>
      </c>
      <c r="C544">
        <f t="shared" si="8"/>
        <v>94.3</v>
      </c>
    </row>
    <row r="545" spans="1:3" x14ac:dyDescent="0.25">
      <c r="A545" s="17">
        <v>94.4</v>
      </c>
      <c r="B545" s="17">
        <v>962.34</v>
      </c>
      <c r="C545">
        <f t="shared" si="8"/>
        <v>94.4</v>
      </c>
    </row>
    <row r="546" spans="1:3" x14ac:dyDescent="0.25">
      <c r="A546" s="66">
        <v>94.5</v>
      </c>
      <c r="B546" s="17">
        <v>962.27</v>
      </c>
      <c r="C546">
        <f t="shared" si="8"/>
        <v>94.5</v>
      </c>
    </row>
    <row r="547" spans="1:3" x14ac:dyDescent="0.25">
      <c r="A547" s="17">
        <v>94.6</v>
      </c>
      <c r="B547" s="17">
        <v>962.2</v>
      </c>
      <c r="C547">
        <f t="shared" si="8"/>
        <v>94.6</v>
      </c>
    </row>
    <row r="548" spans="1:3" x14ac:dyDescent="0.25">
      <c r="A548" s="66">
        <v>94.7</v>
      </c>
      <c r="B548" s="17">
        <v>962.13</v>
      </c>
      <c r="C548">
        <f t="shared" si="8"/>
        <v>94.7</v>
      </c>
    </row>
    <row r="549" spans="1:3" x14ac:dyDescent="0.25">
      <c r="A549" s="17">
        <v>94.8</v>
      </c>
      <c r="B549" s="17">
        <v>962.06</v>
      </c>
      <c r="C549">
        <f t="shared" si="8"/>
        <v>94.8</v>
      </c>
    </row>
    <row r="550" spans="1:3" x14ac:dyDescent="0.25">
      <c r="A550" s="66">
        <v>94.9</v>
      </c>
      <c r="B550" s="17">
        <v>961.99</v>
      </c>
      <c r="C550">
        <f t="shared" si="8"/>
        <v>94.9</v>
      </c>
    </row>
    <row r="551" spans="1:3" x14ac:dyDescent="0.25">
      <c r="A551" s="17">
        <v>95</v>
      </c>
      <c r="B551" s="17">
        <v>961.92</v>
      </c>
      <c r="C551">
        <f t="shared" si="8"/>
        <v>95</v>
      </c>
    </row>
    <row r="552" spans="1:3" x14ac:dyDescent="0.25">
      <c r="A552" s="66">
        <v>95.1</v>
      </c>
      <c r="B552" s="17">
        <v>961.85</v>
      </c>
      <c r="C552">
        <f t="shared" si="8"/>
        <v>95.1</v>
      </c>
    </row>
    <row r="553" spans="1:3" x14ac:dyDescent="0.25">
      <c r="A553" s="17">
        <v>95.2</v>
      </c>
      <c r="B553" s="17">
        <v>961.78</v>
      </c>
      <c r="C553">
        <f t="shared" si="8"/>
        <v>95.2</v>
      </c>
    </row>
    <row r="554" spans="1:3" x14ac:dyDescent="0.25">
      <c r="A554" s="66">
        <v>95.3</v>
      </c>
      <c r="B554" s="17">
        <v>961.71</v>
      </c>
      <c r="C554">
        <f t="shared" si="8"/>
        <v>95.3</v>
      </c>
    </row>
    <row r="555" spans="1:3" x14ac:dyDescent="0.25">
      <c r="A555" s="17">
        <v>95.4</v>
      </c>
      <c r="B555" s="17">
        <v>961.62</v>
      </c>
      <c r="C555">
        <f t="shared" si="8"/>
        <v>95.4</v>
      </c>
    </row>
    <row r="556" spans="1:3" x14ac:dyDescent="0.25">
      <c r="A556" s="66">
        <v>95.5</v>
      </c>
      <c r="B556" s="17">
        <v>961.57</v>
      </c>
      <c r="C556">
        <f t="shared" si="8"/>
        <v>95.5</v>
      </c>
    </row>
    <row r="557" spans="1:3" x14ac:dyDescent="0.25">
      <c r="A557" s="17">
        <v>95.6</v>
      </c>
      <c r="B557" s="17">
        <v>961.5</v>
      </c>
      <c r="C557">
        <f t="shared" si="8"/>
        <v>95.6</v>
      </c>
    </row>
    <row r="558" spans="1:3" x14ac:dyDescent="0.25">
      <c r="A558" s="66">
        <v>95.7</v>
      </c>
      <c r="B558" s="17">
        <v>961.43</v>
      </c>
      <c r="C558">
        <f t="shared" si="8"/>
        <v>95.7</v>
      </c>
    </row>
    <row r="559" spans="1:3" x14ac:dyDescent="0.25">
      <c r="A559" s="17">
        <v>95.8</v>
      </c>
      <c r="B559" s="17">
        <v>961.36</v>
      </c>
      <c r="C559">
        <f t="shared" si="8"/>
        <v>95.8</v>
      </c>
    </row>
    <row r="560" spans="1:3" x14ac:dyDescent="0.25">
      <c r="A560" s="66">
        <v>95.9</v>
      </c>
      <c r="B560" s="17">
        <v>961.29</v>
      </c>
      <c r="C560">
        <f t="shared" si="8"/>
        <v>95.9</v>
      </c>
    </row>
    <row r="561" spans="1:3" x14ac:dyDescent="0.25">
      <c r="A561" s="17">
        <v>96</v>
      </c>
      <c r="B561" s="17">
        <v>961.22</v>
      </c>
      <c r="C561">
        <f t="shared" si="8"/>
        <v>96</v>
      </c>
    </row>
    <row r="562" spans="1:3" x14ac:dyDescent="0.25">
      <c r="A562" s="66">
        <v>96.1</v>
      </c>
      <c r="B562" s="17">
        <v>961.15</v>
      </c>
      <c r="C562">
        <f t="shared" si="8"/>
        <v>96.1</v>
      </c>
    </row>
    <row r="563" spans="1:3" x14ac:dyDescent="0.25">
      <c r="A563" s="17">
        <v>96.2</v>
      </c>
      <c r="B563" s="17">
        <v>961.08</v>
      </c>
      <c r="C563">
        <f t="shared" si="8"/>
        <v>96.2</v>
      </c>
    </row>
    <row r="564" spans="1:3" x14ac:dyDescent="0.25">
      <c r="A564" s="66">
        <v>96.3</v>
      </c>
      <c r="B564" s="17">
        <v>961.01</v>
      </c>
      <c r="C564">
        <f t="shared" si="8"/>
        <v>96.3</v>
      </c>
    </row>
    <row r="565" spans="1:3" x14ac:dyDescent="0.25">
      <c r="A565" s="17">
        <v>96.4</v>
      </c>
      <c r="B565" s="17">
        <v>960.94</v>
      </c>
      <c r="C565">
        <f t="shared" si="8"/>
        <v>96.4</v>
      </c>
    </row>
    <row r="566" spans="1:3" x14ac:dyDescent="0.25">
      <c r="A566" s="66">
        <v>96.5</v>
      </c>
      <c r="B566" s="17">
        <v>960.87</v>
      </c>
      <c r="C566">
        <f t="shared" si="8"/>
        <v>96.5</v>
      </c>
    </row>
    <row r="567" spans="1:3" x14ac:dyDescent="0.25">
      <c r="A567" s="17">
        <v>96.6</v>
      </c>
      <c r="B567" s="17">
        <v>960.8</v>
      </c>
      <c r="C567">
        <f t="shared" si="8"/>
        <v>96.6</v>
      </c>
    </row>
    <row r="568" spans="1:3" x14ac:dyDescent="0.25">
      <c r="A568" s="66">
        <v>96.7</v>
      </c>
      <c r="B568" s="17">
        <v>960.73</v>
      </c>
      <c r="C568">
        <f t="shared" si="8"/>
        <v>96.7</v>
      </c>
    </row>
    <row r="569" spans="1:3" x14ac:dyDescent="0.25">
      <c r="A569" s="17">
        <v>96.8</v>
      </c>
      <c r="B569" s="17">
        <v>960.66</v>
      </c>
      <c r="C569">
        <f t="shared" si="8"/>
        <v>96.8</v>
      </c>
    </row>
    <row r="570" spans="1:3" x14ac:dyDescent="0.25">
      <c r="A570" s="66">
        <v>96.9</v>
      </c>
      <c r="B570" s="17">
        <v>960.59</v>
      </c>
      <c r="C570">
        <f t="shared" si="8"/>
        <v>96.9</v>
      </c>
    </row>
    <row r="571" spans="1:3" x14ac:dyDescent="0.25">
      <c r="A571" s="17">
        <v>97</v>
      </c>
      <c r="B571" s="17">
        <v>960.51</v>
      </c>
      <c r="C571">
        <f t="shared" si="8"/>
        <v>97</v>
      </c>
    </row>
    <row r="572" spans="1:3" x14ac:dyDescent="0.25">
      <c r="A572" s="66">
        <v>97.1</v>
      </c>
      <c r="B572" s="17">
        <v>960.44</v>
      </c>
      <c r="C572">
        <f t="shared" si="8"/>
        <v>97.1</v>
      </c>
    </row>
    <row r="573" spans="1:3" x14ac:dyDescent="0.25">
      <c r="A573" s="17">
        <v>97.2</v>
      </c>
      <c r="B573" s="17">
        <v>960.37</v>
      </c>
      <c r="C573">
        <f t="shared" si="8"/>
        <v>97.2</v>
      </c>
    </row>
    <row r="574" spans="1:3" x14ac:dyDescent="0.25">
      <c r="A574" s="66">
        <v>97.3</v>
      </c>
      <c r="B574" s="17">
        <v>960.3</v>
      </c>
      <c r="C574">
        <f t="shared" si="8"/>
        <v>97.3</v>
      </c>
    </row>
    <row r="575" spans="1:3" x14ac:dyDescent="0.25">
      <c r="A575" s="66">
        <v>97.4</v>
      </c>
      <c r="B575" s="17">
        <v>960.23</v>
      </c>
      <c r="C575">
        <f t="shared" si="8"/>
        <v>97.4</v>
      </c>
    </row>
    <row r="576" spans="1:3" x14ac:dyDescent="0.25">
      <c r="A576" s="17">
        <v>97.5</v>
      </c>
      <c r="B576" s="17">
        <v>960.16</v>
      </c>
      <c r="C576">
        <f t="shared" si="8"/>
        <v>97.5</v>
      </c>
    </row>
    <row r="577" spans="1:3" x14ac:dyDescent="0.25">
      <c r="A577" s="66">
        <v>97.6</v>
      </c>
      <c r="B577" s="17">
        <v>960.09</v>
      </c>
      <c r="C577">
        <f t="shared" si="8"/>
        <v>97.6</v>
      </c>
    </row>
    <row r="578" spans="1:3" x14ac:dyDescent="0.25">
      <c r="A578" s="17">
        <v>97.7</v>
      </c>
      <c r="B578" s="17">
        <v>960.02</v>
      </c>
      <c r="C578">
        <f t="shared" si="8"/>
        <v>97.7</v>
      </c>
    </row>
    <row r="579" spans="1:3" x14ac:dyDescent="0.25">
      <c r="A579" s="66">
        <v>97.8</v>
      </c>
      <c r="B579" s="17">
        <v>959.95</v>
      </c>
      <c r="C579">
        <f t="shared" ref="C579:C601" si="9">ROUND(A579,1)</f>
        <v>97.8</v>
      </c>
    </row>
    <row r="580" spans="1:3" x14ac:dyDescent="0.25">
      <c r="A580" s="17">
        <v>97.9</v>
      </c>
      <c r="B580" s="17">
        <v>959.88</v>
      </c>
      <c r="C580">
        <f t="shared" si="9"/>
        <v>97.9</v>
      </c>
    </row>
    <row r="581" spans="1:3" x14ac:dyDescent="0.25">
      <c r="A581" s="66">
        <v>98</v>
      </c>
      <c r="B581" s="17">
        <v>959.81</v>
      </c>
      <c r="C581">
        <f t="shared" si="9"/>
        <v>98</v>
      </c>
    </row>
    <row r="582" spans="1:3" x14ac:dyDescent="0.25">
      <c r="A582" s="17">
        <v>98.1</v>
      </c>
      <c r="B582" s="17">
        <v>959.74</v>
      </c>
      <c r="C582">
        <f t="shared" si="9"/>
        <v>98.1</v>
      </c>
    </row>
    <row r="583" spans="1:3" x14ac:dyDescent="0.25">
      <c r="A583" s="66">
        <v>98.2</v>
      </c>
      <c r="B583" s="17">
        <v>959.67</v>
      </c>
      <c r="C583">
        <f t="shared" si="9"/>
        <v>98.2</v>
      </c>
    </row>
    <row r="584" spans="1:3" x14ac:dyDescent="0.25">
      <c r="A584" s="17">
        <v>98.3</v>
      </c>
      <c r="B584" s="17">
        <v>959.6</v>
      </c>
      <c r="C584">
        <f t="shared" si="9"/>
        <v>98.3</v>
      </c>
    </row>
    <row r="585" spans="1:3" x14ac:dyDescent="0.25">
      <c r="A585" s="66">
        <v>98.4</v>
      </c>
      <c r="B585" s="17">
        <v>959.53</v>
      </c>
      <c r="C585">
        <f t="shared" si="9"/>
        <v>98.4</v>
      </c>
    </row>
    <row r="586" spans="1:3" x14ac:dyDescent="0.25">
      <c r="A586" s="17">
        <v>98.5</v>
      </c>
      <c r="B586" s="17">
        <v>959.46</v>
      </c>
      <c r="C586">
        <f t="shared" si="9"/>
        <v>98.5</v>
      </c>
    </row>
    <row r="587" spans="1:3" x14ac:dyDescent="0.25">
      <c r="A587" s="66">
        <v>98.6</v>
      </c>
      <c r="B587" s="17">
        <v>959.39</v>
      </c>
      <c r="C587">
        <f t="shared" si="9"/>
        <v>98.6</v>
      </c>
    </row>
    <row r="588" spans="1:3" x14ac:dyDescent="0.25">
      <c r="A588" s="17">
        <v>98.7</v>
      </c>
      <c r="B588" s="17">
        <v>959.32</v>
      </c>
      <c r="C588">
        <f t="shared" si="9"/>
        <v>98.7</v>
      </c>
    </row>
    <row r="589" spans="1:3" x14ac:dyDescent="0.25">
      <c r="A589" s="66">
        <v>98.8</v>
      </c>
      <c r="B589" s="17">
        <v>959.24</v>
      </c>
      <c r="C589">
        <f t="shared" si="9"/>
        <v>98.8</v>
      </c>
    </row>
    <row r="590" spans="1:3" x14ac:dyDescent="0.25">
      <c r="A590" s="17">
        <v>98.9</v>
      </c>
      <c r="B590" s="17">
        <v>959.17</v>
      </c>
      <c r="C590">
        <f t="shared" si="9"/>
        <v>98.9</v>
      </c>
    </row>
    <row r="591" spans="1:3" x14ac:dyDescent="0.25">
      <c r="A591" s="66">
        <v>99</v>
      </c>
      <c r="B591" s="17">
        <v>959.09</v>
      </c>
      <c r="C591">
        <f t="shared" si="9"/>
        <v>99</v>
      </c>
    </row>
    <row r="592" spans="1:3" x14ac:dyDescent="0.25">
      <c r="A592" s="17">
        <v>99.1</v>
      </c>
      <c r="B592" s="17">
        <v>959.02</v>
      </c>
      <c r="C592">
        <f t="shared" si="9"/>
        <v>99.1</v>
      </c>
    </row>
    <row r="593" spans="1:3" x14ac:dyDescent="0.25">
      <c r="A593" s="66">
        <v>99.2</v>
      </c>
      <c r="B593" s="17">
        <v>958.95</v>
      </c>
      <c r="C593">
        <f t="shared" si="9"/>
        <v>99.2</v>
      </c>
    </row>
    <row r="594" spans="1:3" x14ac:dyDescent="0.25">
      <c r="A594" s="17">
        <v>99.3</v>
      </c>
      <c r="B594" s="17">
        <v>958.88</v>
      </c>
      <c r="C594">
        <f t="shared" si="9"/>
        <v>99.3</v>
      </c>
    </row>
    <row r="595" spans="1:3" x14ac:dyDescent="0.25">
      <c r="A595" s="66">
        <v>99.4</v>
      </c>
      <c r="B595" s="17">
        <v>958.81</v>
      </c>
      <c r="C595">
        <f t="shared" si="9"/>
        <v>99.4</v>
      </c>
    </row>
    <row r="596" spans="1:3" x14ac:dyDescent="0.25">
      <c r="A596" s="17">
        <v>99.5</v>
      </c>
      <c r="B596" s="17">
        <v>958.74</v>
      </c>
      <c r="C596">
        <f t="shared" si="9"/>
        <v>99.5</v>
      </c>
    </row>
    <row r="597" spans="1:3" x14ac:dyDescent="0.25">
      <c r="A597" s="66">
        <v>99.6</v>
      </c>
      <c r="B597" s="17">
        <v>958.67</v>
      </c>
      <c r="C597">
        <f t="shared" si="9"/>
        <v>99.6</v>
      </c>
    </row>
    <row r="598" spans="1:3" x14ac:dyDescent="0.25">
      <c r="A598" s="17">
        <v>99.7</v>
      </c>
      <c r="B598" s="17">
        <v>958.6</v>
      </c>
      <c r="C598">
        <f t="shared" si="9"/>
        <v>99.7</v>
      </c>
    </row>
    <row r="599" spans="1:3" x14ac:dyDescent="0.25">
      <c r="A599" s="66">
        <v>99.8</v>
      </c>
      <c r="B599" s="17">
        <v>958.52</v>
      </c>
      <c r="C599">
        <f t="shared" si="9"/>
        <v>99.8</v>
      </c>
    </row>
    <row r="600" spans="1:3" x14ac:dyDescent="0.25">
      <c r="A600" s="17">
        <v>99.9</v>
      </c>
      <c r="B600" s="17">
        <v>958.45</v>
      </c>
      <c r="C600">
        <f t="shared" si="9"/>
        <v>99.9</v>
      </c>
    </row>
    <row r="601" spans="1:3" x14ac:dyDescent="0.25">
      <c r="A601" s="66">
        <v>100</v>
      </c>
      <c r="B601" s="17">
        <v>958.38</v>
      </c>
      <c r="C601">
        <f t="shared" si="9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Гідравлічний розрахунок</vt:lpstr>
      <vt:lpstr>Стояк_1</vt:lpstr>
      <vt:lpstr>ХЗ_ХЗ</vt:lpstr>
      <vt:lpstr>Густина</vt:lpstr>
    </vt:vector>
  </TitlesOfParts>
  <Company>KimProd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Crome</dc:creator>
  <cp:lastModifiedBy>Admin</cp:lastModifiedBy>
  <dcterms:created xsi:type="dcterms:W3CDTF">2011-10-30T11:48:28Z</dcterms:created>
  <dcterms:modified xsi:type="dcterms:W3CDTF">2013-11-08T09:39:23Z</dcterms:modified>
</cp:coreProperties>
</file>