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firstSheet="1" activeTab="1"/>
  </bookViews>
  <sheets>
    <sheet name="Данные" sheetId="1" state="hidden" r:id="rId1"/>
    <sheet name="Таблица 2" sheetId="2" r:id="rId2"/>
    <sheet name="Объект" sheetId="3" r:id="rId3"/>
  </sheets>
  <definedNames>
    <definedName name="Объект">Объект!$B:$B</definedName>
  </definedNames>
  <calcPr calcId="145621"/>
</workbook>
</file>

<file path=xl/calcChain.xml><?xml version="1.0" encoding="utf-8"?>
<calcChain xmlns="http://schemas.openxmlformats.org/spreadsheetml/2006/main">
  <c r="H3" i="2" l="1"/>
  <c r="H4" i="2"/>
  <c r="G4" i="2" l="1"/>
  <c r="E4" i="2"/>
  <c r="F4" i="2"/>
  <c r="G10" i="2" l="1"/>
  <c r="G9" i="2"/>
  <c r="H8" i="2"/>
  <c r="G6" i="2"/>
  <c r="J6" i="2"/>
  <c r="E10" i="2"/>
  <c r="H6" i="2"/>
  <c r="G7" i="2"/>
  <c r="J5" i="2"/>
  <c r="I16" i="2"/>
  <c r="I5" i="2"/>
  <c r="J7" i="2"/>
  <c r="F6" i="2"/>
  <c r="I4" i="2"/>
  <c r="G8" i="2"/>
  <c r="F7" i="2"/>
  <c r="I8" i="2"/>
  <c r="F16" i="2"/>
  <c r="J4" i="2"/>
  <c r="E16" i="2"/>
  <c r="H16" i="2"/>
  <c r="E6" i="2"/>
  <c r="E8" i="2"/>
  <c r="F10" i="2"/>
  <c r="F8" i="2"/>
  <c r="I10" i="2"/>
  <c r="E9" i="2"/>
  <c r="J16" i="2"/>
  <c r="G3" i="2"/>
  <c r="H9" i="2"/>
  <c r="I6" i="2"/>
  <c r="I7" i="2"/>
  <c r="E5" i="2"/>
  <c r="F3" i="2"/>
  <c r="J8" i="2"/>
  <c r="F5" i="2"/>
  <c r="E3" i="2"/>
  <c r="J9" i="2"/>
  <c r="H10" i="2"/>
  <c r="I9" i="2"/>
  <c r="F9" i="2"/>
  <c r="I3" i="2"/>
  <c r="H5" i="2"/>
  <c r="E7" i="2"/>
  <c r="J3" i="2"/>
  <c r="J10" i="2"/>
  <c r="G5" i="2"/>
  <c r="H7" i="2"/>
  <c r="L7" i="2" l="1"/>
  <c r="L4" i="2"/>
  <c r="L13" i="2"/>
  <c r="L5" i="2"/>
  <c r="L10" i="2"/>
  <c r="L14" i="2"/>
  <c r="L9" i="2"/>
  <c r="L3" i="2"/>
  <c r="L15" i="2"/>
  <c r="L12" i="2"/>
  <c r="L16" i="2"/>
  <c r="L11" i="2"/>
  <c r="L6" i="2"/>
  <c r="L8" i="2"/>
  <c r="L1" i="2" l="1"/>
</calcChain>
</file>

<file path=xl/sharedStrings.xml><?xml version="1.0" encoding="utf-8"?>
<sst xmlns="http://schemas.openxmlformats.org/spreadsheetml/2006/main" count="60" uniqueCount="34">
  <si>
    <t>№ п\п</t>
  </si>
  <si>
    <t>Наименование работ</t>
  </si>
  <si>
    <t>Маркировка</t>
  </si>
  <si>
    <t>Размер</t>
  </si>
  <si>
    <t>Ед. изм.</t>
  </si>
  <si>
    <t>Кол-во по смете</t>
  </si>
  <si>
    <t>Цена за ед. по смете</t>
  </si>
  <si>
    <t>Базовая расценка</t>
  </si>
  <si>
    <t>Исполнитель</t>
  </si>
  <si>
    <t>Исполнитель 1</t>
  </si>
  <si>
    <t>Исполнитель 2</t>
  </si>
  <si>
    <t>Реставрация фасада 1</t>
  </si>
  <si>
    <t>м3</t>
  </si>
  <si>
    <t>Разборка кирпичной кладки заложенных оконных проемов</t>
  </si>
  <si>
    <t>Вновь возводимая кирпичная кладка (из реставрационного кирпича)</t>
  </si>
  <si>
    <t>Промывка фасада водой</t>
  </si>
  <si>
    <t>м2</t>
  </si>
  <si>
    <t xml:space="preserve">Иньектирование кирпичной кладки </t>
  </si>
  <si>
    <t>Реставрация  фасада 2</t>
  </si>
  <si>
    <t>Объекты</t>
  </si>
  <si>
    <t>Вид_работ</t>
  </si>
  <si>
    <t>Объект</t>
  </si>
  <si>
    <t>Смета</t>
  </si>
  <si>
    <t>Доп.работы</t>
  </si>
  <si>
    <t/>
  </si>
  <si>
    <t>Итого:</t>
  </si>
  <si>
    <t xml:space="preserve">Дата </t>
  </si>
  <si>
    <t>Подпроект</t>
  </si>
  <si>
    <t>Цена по смете</t>
  </si>
  <si>
    <t>Цена по договоренности</t>
  </si>
  <si>
    <t>Ед. учета выполнения</t>
  </si>
  <si>
    <t>Выполнение в ед. учета</t>
  </si>
  <si>
    <t>Выполнение в руб.</t>
  </si>
  <si>
    <t>Разборка поздних заложенных кирпичом оконных проемов цокольного этажа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</si>
</sst>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3" fillId="2" borderId="2" xfId="13" applyNumberFormat="1" applyFont="1" applyFill="1" applyBorder="1" applyAlignment="1">
      <alignment horizontal="center" vertical="center" wrapText="1"/>
    </xf>
    <xf numFmtId="0" fontId="7" fillId="0" borderId="0" xfId="0" applyFont="1"/>
    <xf numFmtId="0" fontId="2" fillId="5" borderId="0" xfId="0" applyFont="1" applyFill="1"/>
    <xf numFmtId="1" fontId="7" fillId="0" borderId="0" xfId="0" applyNumberFormat="1" applyFont="1"/>
    <xf numFmtId="0" fontId="0" fillId="0" borderId="0" xfId="0"/>
    <xf numFmtId="0" fontId="0" fillId="0" borderId="0" xfId="0"/>
    <xf numFmtId="14" fontId="9" fillId="3" borderId="3" xfId="0" applyNumberFormat="1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 wrapText="1"/>
      <protection locked="0"/>
    </xf>
    <xf numFmtId="164" fontId="10" fillId="4" borderId="0" xfId="1" applyNumberFormat="1" applyFont="1" applyFill="1" applyProtection="1"/>
    <xf numFmtId="164" fontId="9" fillId="3" borderId="3" xfId="1" applyNumberFormat="1" applyFont="1" applyFill="1" applyBorder="1" applyAlignment="1" applyProtection="1">
      <alignment horizontal="center" wrapText="1"/>
    </xf>
    <xf numFmtId="164" fontId="8" fillId="0" borderId="0" xfId="1" applyNumberFormat="1" applyFont="1" applyFill="1" applyProtection="1"/>
    <xf numFmtId="164" fontId="8" fillId="0" borderId="0" xfId="1" applyNumberFormat="1" applyFont="1" applyFill="1" applyBorder="1" applyProtection="1">
      <protection hidden="1"/>
    </xf>
    <xf numFmtId="43" fontId="9" fillId="3" borderId="3" xfId="1" applyFont="1" applyFill="1" applyBorder="1" applyAlignment="1" applyProtection="1">
      <alignment horizontal="center" wrapText="1"/>
    </xf>
    <xf numFmtId="43" fontId="9" fillId="0" borderId="0" xfId="1" applyFont="1" applyFill="1" applyAlignment="1" applyProtection="1">
      <alignment horizontal="center"/>
      <protection locked="0"/>
    </xf>
    <xf numFmtId="0" fontId="0" fillId="0" borderId="0" xfId="0"/>
    <xf numFmtId="0" fontId="0" fillId="0" borderId="0" xfId="0"/>
    <xf numFmtId="164" fontId="8" fillId="0" borderId="0" xfId="1" applyNumberFormat="1" applyFont="1" applyFill="1" applyBorder="1" applyProtection="1">
      <protection hidden="1"/>
    </xf>
    <xf numFmtId="43" fontId="8" fillId="0" borderId="0" xfId="1" applyFont="1" applyFill="1" applyBorder="1" applyAlignment="1" applyProtection="1">
      <alignment horizontal="center"/>
      <protection hidden="1"/>
    </xf>
    <xf numFmtId="0" fontId="0" fillId="6" borderId="0" xfId="0" applyFill="1"/>
    <xf numFmtId="164" fontId="8" fillId="6" borderId="0" xfId="1" applyNumberFormat="1" applyFont="1" applyFill="1" applyBorder="1" applyProtection="1">
      <protection hidden="1"/>
    </xf>
    <xf numFmtId="43" fontId="8" fillId="6" borderId="0" xfId="1" applyFont="1" applyFill="1" applyBorder="1" applyAlignment="1" applyProtection="1">
      <alignment horizontal="center"/>
      <protection hidden="1"/>
    </xf>
  </cellXfs>
  <cellStyles count="14">
    <cellStyle name="Обычный" xfId="0" builtinId="0"/>
    <cellStyle name="Обычный 12" xfId="2"/>
    <cellStyle name="Обычный 13" xfId="3"/>
    <cellStyle name="Обычный 14" xfId="4"/>
    <cellStyle name="Обычный 16" xfId="5"/>
    <cellStyle name="Обычный 2" xfId="6"/>
    <cellStyle name="Обычный 2 2" xfId="7"/>
    <cellStyle name="Обычный 2 3" xfId="8"/>
    <cellStyle name="Обычный 3 2" xfId="9"/>
    <cellStyle name="Обычный 3 2 2 2 2" xfId="10"/>
    <cellStyle name="Обычный 7" xfId="11"/>
    <cellStyle name="Финансовый" xfId="1" builtinId="3"/>
    <cellStyle name="Финансовый 2 2" xfId="12"/>
    <cellStyle name="Финансовый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totalsRowShown="0">
  <autoFilter ref="A1:A2"/>
  <tableColumns count="1">
    <tableColumn id="1" name="Объекты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C1:C3" totalsRowShown="0">
  <autoFilter ref="C1:C3"/>
  <tableColumns count="1">
    <tableColumn id="1" name="Вид_работ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5" sqref="C5"/>
    </sheetView>
  </sheetViews>
  <sheetFormatPr defaultRowHeight="15" x14ac:dyDescent="0.25"/>
  <cols>
    <col min="1" max="1" width="11.28515625" customWidth="1"/>
    <col min="3" max="3" width="12.85546875" customWidth="1"/>
  </cols>
  <sheetData>
    <row r="1" spans="1:3" x14ac:dyDescent="0.25">
      <c r="A1" s="9" t="s">
        <v>19</v>
      </c>
      <c r="B1" s="9"/>
      <c r="C1" s="9" t="s">
        <v>20</v>
      </c>
    </row>
    <row r="2" spans="1:3" x14ac:dyDescent="0.25">
      <c r="A2" s="9" t="s">
        <v>21</v>
      </c>
      <c r="B2" s="9"/>
      <c r="C2" s="9" t="s">
        <v>22</v>
      </c>
    </row>
    <row r="3" spans="1:3" x14ac:dyDescent="0.25">
      <c r="A3" s="9"/>
      <c r="B3" s="9"/>
      <c r="C3" s="9" t="s">
        <v>23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I6" sqref="I6"/>
    </sheetView>
  </sheetViews>
  <sheetFormatPr defaultRowHeight="15" x14ac:dyDescent="0.25"/>
  <cols>
    <col min="1" max="1" width="10.42578125" customWidth="1"/>
    <col min="2" max="2" width="19" customWidth="1"/>
    <col min="3" max="3" width="54" customWidth="1"/>
    <col min="4" max="4" width="14.7109375" bestFit="1" customWidth="1"/>
    <col min="5" max="5" width="8.140625" bestFit="1" customWidth="1"/>
    <col min="6" max="6" width="8.85546875" bestFit="1" customWidth="1"/>
    <col min="7" max="7" width="10.28515625" bestFit="1" customWidth="1"/>
    <col min="8" max="8" width="39.140625" bestFit="1" customWidth="1"/>
    <col min="9" max="9" width="18.28515625" customWidth="1"/>
    <col min="10" max="10" width="16" customWidth="1"/>
    <col min="11" max="11" width="17.140625" customWidth="1"/>
    <col min="12" max="12" width="22" customWidth="1"/>
  </cols>
  <sheetData>
    <row r="1" spans="1:12" ht="15.75" x14ac:dyDescent="0.25">
      <c r="A1" s="10"/>
      <c r="B1" s="10"/>
      <c r="C1" s="10"/>
      <c r="D1" s="10"/>
      <c r="E1" s="17"/>
      <c r="F1" s="17" t="s">
        <v>24</v>
      </c>
      <c r="G1" s="16" t="s">
        <v>24</v>
      </c>
      <c r="H1" s="10"/>
      <c r="I1" s="10"/>
      <c r="J1" s="10"/>
      <c r="K1" s="19" t="s">
        <v>25</v>
      </c>
      <c r="L1" s="14">
        <f ca="1">SUBTOTAL(9,L3:L8841)</f>
        <v>0</v>
      </c>
    </row>
    <row r="2" spans="1:12" ht="45" x14ac:dyDescent="0.25">
      <c r="A2" s="11" t="s">
        <v>26</v>
      </c>
      <c r="B2" s="12" t="s">
        <v>21</v>
      </c>
      <c r="C2" s="13" t="s">
        <v>1</v>
      </c>
      <c r="D2" s="13" t="s">
        <v>8</v>
      </c>
      <c r="E2" s="15" t="s">
        <v>27</v>
      </c>
      <c r="F2" s="15" t="s">
        <v>28</v>
      </c>
      <c r="G2" s="15" t="s">
        <v>7</v>
      </c>
      <c r="H2" s="15" t="s">
        <v>29</v>
      </c>
      <c r="I2" s="18" t="s">
        <v>5</v>
      </c>
      <c r="J2" s="18" t="s">
        <v>30</v>
      </c>
      <c r="K2" s="18" t="s">
        <v>31</v>
      </c>
      <c r="L2" s="15" t="s">
        <v>32</v>
      </c>
    </row>
    <row r="3" spans="1:12" x14ac:dyDescent="0.25">
      <c r="B3" s="21" t="s">
        <v>21</v>
      </c>
      <c r="C3" s="20" t="s">
        <v>33</v>
      </c>
      <c r="D3" s="20" t="s">
        <v>9</v>
      </c>
      <c r="E3" s="22">
        <f t="shared" ref="E3:E16" ca="1" si="0">IFERROR(VLOOKUP(C3,INDIRECT(B3&amp;"!B:X"),2,0),"")</f>
        <v>0</v>
      </c>
      <c r="F3" s="22">
        <f t="shared" ref="F3:F16" ca="1" si="1">IFERROR(VLOOKUP(C3,INDIRECT(B3&amp;"!B:X"),6,0),"")</f>
        <v>0</v>
      </c>
      <c r="G3" s="22">
        <f t="shared" ref="G3:G10" ca="1" si="2">IFERROR(VLOOKUP(C3,INDIRECT(B3&amp;"!B:X"),7,0),"")</f>
        <v>1197</v>
      </c>
      <c r="H3" s="22">
        <f t="shared" ref="H3:H4" ca="1" si="3">INDEX(INDIRECT(B3&amp;"!B:AA"),MATCH(C3,INDIRECT(B3&amp;"!$B:$B"),0),MATCH(D3,INDIRECT(B3&amp;"!$2:$2"),0)-1)</f>
        <v>957.6</v>
      </c>
      <c r="I3" s="23">
        <f t="shared" ref="I3:I16" ca="1" si="4">IFERROR(VLOOKUP(C3,INDIRECT(B3&amp;"!B:X"),5,0),"")</f>
        <v>24</v>
      </c>
      <c r="J3" s="23" t="str">
        <f t="shared" ref="J3:J16" ca="1" si="5">IFERROR(VLOOKUP(C3,INDIRECT(B3&amp;"!B:X"),4,0),"")</f>
        <v>м3</v>
      </c>
      <c r="K3" s="21"/>
      <c r="L3" s="21" t="str">
        <f t="shared" ref="L3:L16" ca="1" si="6">IFERROR(IF(H3*K3&lt;&gt;0,K3*H3,""),"")</f>
        <v/>
      </c>
    </row>
    <row r="4" spans="1:12" x14ac:dyDescent="0.25">
      <c r="B4" s="24" t="s">
        <v>21</v>
      </c>
      <c r="C4" s="24" t="s">
        <v>33</v>
      </c>
      <c r="D4" s="24" t="s">
        <v>10</v>
      </c>
      <c r="E4" s="25">
        <f t="shared" ref="E4" ca="1" si="7">IFERROR(VLOOKUP(C4,INDIRECT(B4&amp;"!B:X"),2,0),"")</f>
        <v>0</v>
      </c>
      <c r="F4" s="25">
        <f t="shared" ref="F4" ca="1" si="8">IFERROR(VLOOKUP(C4,INDIRECT(B4&amp;"!B:X"),6,0),"")</f>
        <v>0</v>
      </c>
      <c r="G4" s="25">
        <f t="shared" ref="G4" ca="1" si="9">IFERROR(VLOOKUP(C4,INDIRECT(B4&amp;"!B:X"),7,0),"")</f>
        <v>1197</v>
      </c>
      <c r="H4" s="25">
        <f t="shared" ca="1" si="3"/>
        <v>0</v>
      </c>
      <c r="I4" s="26">
        <f t="shared" ca="1" si="4"/>
        <v>24</v>
      </c>
      <c r="J4" s="23" t="str">
        <f t="shared" ca="1" si="5"/>
        <v>м3</v>
      </c>
      <c r="K4" s="21"/>
      <c r="L4" s="21" t="str">
        <f t="shared" ca="1" si="6"/>
        <v/>
      </c>
    </row>
    <row r="5" spans="1:12" x14ac:dyDescent="0.25">
      <c r="B5" s="21"/>
      <c r="C5" s="21"/>
      <c r="D5" s="21"/>
      <c r="E5" s="22" t="str">
        <f t="shared" ca="1" si="0"/>
        <v/>
      </c>
      <c r="F5" s="22" t="str">
        <f t="shared" ca="1" si="1"/>
        <v/>
      </c>
      <c r="G5" s="22" t="str">
        <f t="shared" ca="1" si="2"/>
        <v/>
      </c>
      <c r="H5" s="22" t="str">
        <f t="shared" ref="H5:H16" ca="1" si="10">IFERROR(VLOOKUP(C5,INDIRECT(B5&amp;"!B:AA"),MATCH(D5,INDIRECT(B5&amp;"!$2:$2"),0)-1,0),"")</f>
        <v/>
      </c>
      <c r="I5" s="23" t="str">
        <f t="shared" ca="1" si="4"/>
        <v/>
      </c>
      <c r="J5" s="23" t="str">
        <f t="shared" ca="1" si="5"/>
        <v/>
      </c>
      <c r="K5" s="21"/>
      <c r="L5" s="21" t="str">
        <f t="shared" ca="1" si="6"/>
        <v/>
      </c>
    </row>
    <row r="6" spans="1:12" x14ac:dyDescent="0.25">
      <c r="B6" s="21"/>
      <c r="C6" s="21"/>
      <c r="D6" s="21"/>
      <c r="E6" s="22" t="str">
        <f t="shared" ca="1" si="0"/>
        <v/>
      </c>
      <c r="F6" s="22" t="str">
        <f t="shared" ca="1" si="1"/>
        <v/>
      </c>
      <c r="G6" s="22" t="str">
        <f t="shared" ca="1" si="2"/>
        <v/>
      </c>
      <c r="H6" s="22" t="str">
        <f t="shared" ca="1" si="10"/>
        <v/>
      </c>
      <c r="I6" s="23" t="str">
        <f t="shared" ca="1" si="4"/>
        <v/>
      </c>
      <c r="J6" s="23" t="str">
        <f t="shared" ca="1" si="5"/>
        <v/>
      </c>
      <c r="K6" s="21"/>
      <c r="L6" s="21" t="str">
        <f t="shared" ca="1" si="6"/>
        <v/>
      </c>
    </row>
    <row r="7" spans="1:12" x14ac:dyDescent="0.25">
      <c r="B7" s="21"/>
      <c r="C7" s="21"/>
      <c r="D7" s="21"/>
      <c r="E7" s="22" t="str">
        <f t="shared" ca="1" si="0"/>
        <v/>
      </c>
      <c r="F7" s="22" t="str">
        <f t="shared" ca="1" si="1"/>
        <v/>
      </c>
      <c r="G7" s="22" t="str">
        <f t="shared" ca="1" si="2"/>
        <v/>
      </c>
      <c r="H7" s="22" t="str">
        <f t="shared" ca="1" si="10"/>
        <v/>
      </c>
      <c r="I7" s="23" t="str">
        <f t="shared" ca="1" si="4"/>
        <v/>
      </c>
      <c r="J7" s="23" t="str">
        <f t="shared" ca="1" si="5"/>
        <v/>
      </c>
      <c r="K7" s="21"/>
      <c r="L7" s="21" t="str">
        <f t="shared" ca="1" si="6"/>
        <v/>
      </c>
    </row>
    <row r="8" spans="1:12" x14ac:dyDescent="0.25">
      <c r="B8" s="21"/>
      <c r="C8" s="21"/>
      <c r="D8" s="21"/>
      <c r="E8" s="22" t="str">
        <f t="shared" ca="1" si="0"/>
        <v/>
      </c>
      <c r="F8" s="22" t="str">
        <f t="shared" ca="1" si="1"/>
        <v/>
      </c>
      <c r="G8" s="22" t="str">
        <f t="shared" ca="1" si="2"/>
        <v/>
      </c>
      <c r="H8" s="22" t="str">
        <f t="shared" ca="1" si="10"/>
        <v/>
      </c>
      <c r="I8" s="23" t="str">
        <f t="shared" ca="1" si="4"/>
        <v/>
      </c>
      <c r="J8" s="23" t="str">
        <f t="shared" ca="1" si="5"/>
        <v/>
      </c>
      <c r="K8" s="21"/>
      <c r="L8" s="21" t="str">
        <f t="shared" ca="1" si="6"/>
        <v/>
      </c>
    </row>
    <row r="9" spans="1:12" x14ac:dyDescent="0.25">
      <c r="B9" s="21"/>
      <c r="C9" s="21"/>
      <c r="D9" s="21"/>
      <c r="E9" s="22" t="str">
        <f t="shared" ca="1" si="0"/>
        <v/>
      </c>
      <c r="F9" s="22" t="str">
        <f t="shared" ca="1" si="1"/>
        <v/>
      </c>
      <c r="G9" s="22" t="str">
        <f t="shared" ca="1" si="2"/>
        <v/>
      </c>
      <c r="H9" s="22" t="str">
        <f t="shared" ca="1" si="10"/>
        <v/>
      </c>
      <c r="I9" s="23" t="str">
        <f t="shared" ca="1" si="4"/>
        <v/>
      </c>
      <c r="J9" s="23" t="str">
        <f t="shared" ca="1" si="5"/>
        <v/>
      </c>
      <c r="K9" s="21"/>
      <c r="L9" s="21" t="str">
        <f t="shared" ca="1" si="6"/>
        <v/>
      </c>
    </row>
    <row r="10" spans="1:12" x14ac:dyDescent="0.25">
      <c r="B10" s="21"/>
      <c r="C10" s="21"/>
      <c r="D10" s="21"/>
      <c r="E10" s="22" t="str">
        <f t="shared" ca="1" si="0"/>
        <v/>
      </c>
      <c r="F10" s="22" t="str">
        <f t="shared" ca="1" si="1"/>
        <v/>
      </c>
      <c r="G10" s="22" t="str">
        <f t="shared" ca="1" si="2"/>
        <v/>
      </c>
      <c r="H10" s="22" t="str">
        <f t="shared" ca="1" si="10"/>
        <v/>
      </c>
      <c r="I10" s="23" t="str">
        <f t="shared" ca="1" si="4"/>
        <v/>
      </c>
      <c r="J10" s="23" t="str">
        <f t="shared" ca="1" si="5"/>
        <v/>
      </c>
      <c r="K10" s="21"/>
      <c r="L10" s="21" t="str">
        <f t="shared" ca="1" si="6"/>
        <v/>
      </c>
    </row>
    <row r="11" spans="1:12" x14ac:dyDescent="0.25">
      <c r="B11" s="21"/>
      <c r="C11" s="21"/>
      <c r="D11" s="21"/>
      <c r="E11" s="22"/>
      <c r="F11" s="22"/>
      <c r="G11" s="22"/>
      <c r="H11" s="22"/>
      <c r="I11" s="23"/>
      <c r="J11" s="23"/>
      <c r="K11" s="21"/>
      <c r="L11" s="21" t="str">
        <f t="shared" si="6"/>
        <v/>
      </c>
    </row>
    <row r="12" spans="1:12" x14ac:dyDescent="0.25">
      <c r="B12" s="21"/>
      <c r="C12" s="21"/>
      <c r="D12" s="21"/>
      <c r="E12" s="22"/>
      <c r="F12" s="22"/>
      <c r="G12" s="22"/>
      <c r="H12" s="22"/>
      <c r="I12" s="23"/>
      <c r="J12" s="23"/>
      <c r="K12" s="21"/>
      <c r="L12" s="21" t="str">
        <f t="shared" si="6"/>
        <v/>
      </c>
    </row>
    <row r="13" spans="1:12" x14ac:dyDescent="0.25">
      <c r="B13" s="21"/>
      <c r="C13" s="21"/>
      <c r="D13" s="21"/>
      <c r="E13" s="22"/>
      <c r="F13" s="22"/>
      <c r="G13" s="22"/>
      <c r="H13" s="22"/>
      <c r="I13" s="23"/>
      <c r="J13" s="23"/>
      <c r="K13" s="21"/>
      <c r="L13" s="21" t="str">
        <f t="shared" si="6"/>
        <v/>
      </c>
    </row>
    <row r="14" spans="1:12" x14ac:dyDescent="0.25">
      <c r="B14" s="21"/>
      <c r="C14" s="21"/>
      <c r="D14" s="21"/>
      <c r="E14" s="22"/>
      <c r="F14" s="22"/>
      <c r="G14" s="22"/>
      <c r="H14" s="22"/>
      <c r="I14" s="23"/>
      <c r="J14" s="23"/>
      <c r="K14" s="21"/>
      <c r="L14" s="21" t="str">
        <f t="shared" si="6"/>
        <v/>
      </c>
    </row>
    <row r="15" spans="1:12" x14ac:dyDescent="0.25">
      <c r="B15" s="21"/>
      <c r="C15" s="21"/>
      <c r="D15" s="21"/>
      <c r="E15" s="22"/>
      <c r="F15" s="22"/>
      <c r="G15" s="22"/>
      <c r="H15" s="22"/>
      <c r="I15" s="23"/>
      <c r="J15" s="23"/>
      <c r="K15" s="21"/>
      <c r="L15" s="21" t="str">
        <f t="shared" si="6"/>
        <v/>
      </c>
    </row>
    <row r="16" spans="1:12" x14ac:dyDescent="0.25">
      <c r="B16" s="21"/>
      <c r="C16" s="21"/>
      <c r="D16" s="21"/>
      <c r="E16" s="22" t="str">
        <f t="shared" ca="1" si="0"/>
        <v/>
      </c>
      <c r="F16" s="22" t="str">
        <f t="shared" ca="1" si="1"/>
        <v/>
      </c>
      <c r="G16" s="22"/>
      <c r="H16" s="22" t="str">
        <f t="shared" ca="1" si="10"/>
        <v/>
      </c>
      <c r="I16" s="23" t="str">
        <f t="shared" ca="1" si="4"/>
        <v/>
      </c>
      <c r="J16" s="23" t="str">
        <f t="shared" ca="1" si="5"/>
        <v/>
      </c>
      <c r="K16" s="21"/>
      <c r="L16" s="21" t="str">
        <f t="shared" ca="1" si="6"/>
        <v/>
      </c>
    </row>
    <row r="17" spans="7:7" x14ac:dyDescent="0.25">
      <c r="G17" s="22"/>
    </row>
    <row r="18" spans="7:7" x14ac:dyDescent="0.25">
      <c r="G18" s="22"/>
    </row>
  </sheetData>
  <dataValidations count="2">
    <dataValidation type="list" allowBlank="1" showInputMessage="1" showErrorMessage="1" sqref="C3:C16">
      <formula1>INDIRECT($B3)</formula1>
    </dataValidation>
    <dataValidation type="list" allowBlank="1" showInputMessage="1" showErrorMessage="1" sqref="D3:D16">
      <formula1>INDIRECT(B3&amp;"!$i$2:$x$2")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Данные!$A$2</xm:f>
          </x14:formula1>
          <xm:sqref>B3:B16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C15" sqref="C15"/>
    </sheetView>
  </sheetViews>
  <sheetFormatPr defaultRowHeight="15" x14ac:dyDescent="0.25"/>
  <cols>
    <col min="1" max="1" width="6.42578125" bestFit="1" customWidth="1"/>
    <col min="2" max="2" width="82.28515625" customWidth="1"/>
    <col min="3" max="3" width="8.140625" bestFit="1" customWidth="1"/>
    <col min="4" max="4" width="8" bestFit="1" customWidth="1"/>
    <col min="5" max="5" width="9" bestFit="1" customWidth="1"/>
    <col min="6" max="6" width="7.85546875" bestFit="1" customWidth="1"/>
    <col min="8" max="8" width="9" bestFit="1" customWidth="1"/>
    <col min="9" max="10" width="13.7109375" bestFit="1" customWidth="1"/>
  </cols>
  <sheetData>
    <row r="1" spans="1:11" ht="51" x14ac:dyDescent="0.25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8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6" t="s">
        <v>9</v>
      </c>
      <c r="J2" s="6" t="s">
        <v>10</v>
      </c>
    </row>
    <row r="4" spans="1:11" x14ac:dyDescent="0.25">
      <c r="A4" s="1"/>
      <c r="B4" s="7" t="s">
        <v>11</v>
      </c>
      <c r="C4" s="1"/>
      <c r="D4" s="1"/>
      <c r="E4" s="1"/>
      <c r="F4" s="1"/>
      <c r="G4" s="1"/>
      <c r="H4" s="1"/>
      <c r="I4" s="1"/>
      <c r="J4" s="1"/>
    </row>
    <row r="5" spans="1:11" x14ac:dyDescent="0.25">
      <c r="A5" s="6">
        <v>1</v>
      </c>
      <c r="B5" s="6" t="s">
        <v>33</v>
      </c>
      <c r="C5" s="1"/>
      <c r="D5" s="1"/>
      <c r="E5" s="6" t="s">
        <v>12</v>
      </c>
      <c r="F5" s="6">
        <v>24</v>
      </c>
      <c r="G5" s="1"/>
      <c r="H5" s="6">
        <v>1197</v>
      </c>
      <c r="I5" s="8">
        <v>957.6</v>
      </c>
      <c r="J5" s="6"/>
    </row>
    <row r="6" spans="1:11" x14ac:dyDescent="0.25">
      <c r="A6" s="6">
        <v>2</v>
      </c>
      <c r="B6" s="6" t="s">
        <v>13</v>
      </c>
      <c r="C6" s="1"/>
      <c r="D6" s="1"/>
      <c r="E6" s="6" t="s">
        <v>12</v>
      </c>
      <c r="F6" s="6">
        <v>15</v>
      </c>
      <c r="G6" s="1"/>
      <c r="H6" s="6">
        <v>1197</v>
      </c>
      <c r="I6" s="8">
        <v>957.6</v>
      </c>
      <c r="J6" s="6"/>
    </row>
    <row r="7" spans="1:11" x14ac:dyDescent="0.25">
      <c r="A7" s="6">
        <v>3</v>
      </c>
      <c r="B7" s="6" t="s">
        <v>14</v>
      </c>
      <c r="C7" s="1"/>
      <c r="D7" s="1"/>
      <c r="E7" s="6" t="s">
        <v>12</v>
      </c>
      <c r="F7" s="6">
        <v>10</v>
      </c>
      <c r="G7" s="1"/>
      <c r="H7" s="6">
        <v>7448</v>
      </c>
      <c r="I7" s="8">
        <v>5958.4000000000005</v>
      </c>
      <c r="J7" s="6"/>
    </row>
    <row r="8" spans="1:11" x14ac:dyDescent="0.25">
      <c r="A8" s="6">
        <v>4</v>
      </c>
      <c r="B8" s="6" t="s">
        <v>15</v>
      </c>
      <c r="C8" s="1"/>
      <c r="D8" s="1"/>
      <c r="E8" s="6" t="s">
        <v>16</v>
      </c>
      <c r="F8" s="6">
        <v>2701</v>
      </c>
      <c r="G8" s="1"/>
      <c r="H8" s="6">
        <v>10.64</v>
      </c>
      <c r="I8" s="8">
        <v>8.5120000000000005</v>
      </c>
      <c r="J8" s="6"/>
    </row>
    <row r="9" spans="1:11" x14ac:dyDescent="0.25">
      <c r="A9" s="6">
        <v>5</v>
      </c>
      <c r="B9" s="6" t="s">
        <v>17</v>
      </c>
      <c r="C9" s="1"/>
      <c r="D9" s="1"/>
      <c r="E9" s="6" t="s">
        <v>16</v>
      </c>
      <c r="F9" s="6">
        <v>56</v>
      </c>
      <c r="G9" s="1"/>
      <c r="H9" s="6">
        <v>1463</v>
      </c>
      <c r="I9" s="8">
        <v>1170.4000000000001</v>
      </c>
      <c r="J9" s="6"/>
    </row>
    <row r="12" spans="1:11" x14ac:dyDescent="0.25">
      <c r="A12" s="1"/>
      <c r="B12" s="7" t="s">
        <v>18</v>
      </c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6">
        <v>1</v>
      </c>
      <c r="B13" s="6" t="s">
        <v>33</v>
      </c>
      <c r="C13" s="1"/>
      <c r="D13" s="1"/>
      <c r="E13" s="6" t="s">
        <v>12</v>
      </c>
      <c r="F13" s="6">
        <v>19.200000000000003</v>
      </c>
      <c r="G13" s="1"/>
      <c r="H13" s="6">
        <v>1197</v>
      </c>
      <c r="I13" s="8"/>
      <c r="J13" s="6">
        <v>1197</v>
      </c>
      <c r="K13" s="6"/>
    </row>
    <row r="14" spans="1:11" x14ac:dyDescent="0.25">
      <c r="A14" s="6">
        <v>2</v>
      </c>
      <c r="B14" s="6" t="s">
        <v>13</v>
      </c>
      <c r="C14" s="1"/>
      <c r="D14" s="1"/>
      <c r="E14" s="6" t="s">
        <v>12</v>
      </c>
      <c r="F14" s="6">
        <v>12</v>
      </c>
      <c r="G14" s="1"/>
      <c r="H14" s="6">
        <v>1197</v>
      </c>
      <c r="I14" s="8"/>
      <c r="J14" s="6">
        <v>1197</v>
      </c>
      <c r="K14" s="6"/>
    </row>
    <row r="15" spans="1:11" x14ac:dyDescent="0.25">
      <c r="A15" s="6">
        <v>3</v>
      </c>
      <c r="B15" s="6" t="s">
        <v>14</v>
      </c>
      <c r="C15" s="1"/>
      <c r="D15" s="1"/>
      <c r="E15" s="6" t="s">
        <v>12</v>
      </c>
      <c r="F15" s="6">
        <v>8</v>
      </c>
      <c r="G15" s="1"/>
      <c r="H15" s="6">
        <v>7448</v>
      </c>
      <c r="I15" s="8"/>
      <c r="J15" s="6">
        <v>7448</v>
      </c>
      <c r="K15" s="6"/>
    </row>
    <row r="16" spans="1:11" x14ac:dyDescent="0.25">
      <c r="A16" s="6">
        <v>4</v>
      </c>
      <c r="B16" s="6" t="s">
        <v>15</v>
      </c>
      <c r="C16" s="1"/>
      <c r="D16" s="1"/>
      <c r="E16" s="6" t="s">
        <v>16</v>
      </c>
      <c r="F16" s="6">
        <v>2160.8000000000002</v>
      </c>
      <c r="G16" s="1"/>
      <c r="H16" s="6">
        <v>10.64</v>
      </c>
      <c r="I16" s="8"/>
      <c r="J16" s="6">
        <v>10.64</v>
      </c>
      <c r="K16" s="6"/>
    </row>
    <row r="17" spans="1:11" x14ac:dyDescent="0.25">
      <c r="A17" s="6">
        <v>5</v>
      </c>
      <c r="B17" s="6" t="s">
        <v>17</v>
      </c>
      <c r="C17" s="1"/>
      <c r="D17" s="1"/>
      <c r="E17" s="6" t="s">
        <v>16</v>
      </c>
      <c r="F17" s="6">
        <v>44.800000000000004</v>
      </c>
      <c r="G17" s="1"/>
      <c r="H17" s="6">
        <v>1463</v>
      </c>
      <c r="I17" s="8"/>
      <c r="J17" s="6">
        <v>1463</v>
      </c>
      <c r="K1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Данные</vt:lpstr>
      <vt:lpstr>Таблица 2</vt:lpstr>
      <vt:lpstr>Объект</vt:lpstr>
      <vt:lpstr>Объект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Кирилл</cp:lastModifiedBy>
  <dcterms:created xsi:type="dcterms:W3CDTF">2013-11-01T08:02:04Z</dcterms:created>
  <dcterms:modified xsi:type="dcterms:W3CDTF">2013-11-01T13:49:02Z</dcterms:modified>
</cp:coreProperties>
</file>