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 activeTab="2"/>
  </bookViews>
  <sheets>
    <sheet name="Sheet3" sheetId="3" r:id="rId1"/>
    <sheet name="Sheet1" sheetId="4" r:id="rId2"/>
    <sheet name="Sheet2" sheetId="5" r:id="rId3"/>
  </sheets>
  <externalReferences>
    <externalReference r:id="rId4"/>
  </externalReferences>
  <definedNames>
    <definedName name="Amžius">YEARFRAC(DATE(IF(Sheet3!XFC1&lt;50000000000,MID(Sheet3!XFC1,2,2)+1900,MID(Sheet3!XFC1,2,2)+2000),MID(Sheet3!XFC1,4,2),MID(Sheet3!XFC1,6,2)),TODAY())</definedName>
    <definedName name="Dienų_iki_gimtadienio">TODAY()-DATE(YEAR(TODAY()),MID(Sheet3!XFB1,4,2),MID([1]Sheet2!XFB1,6,2))</definedName>
    <definedName name="dt">{1;21;50;81;112;143;174;205;237;268;298;328;357}</definedName>
    <definedName name="Gimimo_data">DATE(IF(Sheet3!XFD1&lt;50000000000,MID(Sheet3!XFD1,2,2)+1900,MID(Sheet3!XFD1,2,2)+2000),MID(Sheet3!XFD1,4,2),MID(Sheet3!XFD1,6,2))</definedName>
    <definedName name="liko">IF(TODAY()&lt;DATE(YEAR(TODAY()),MID(Sheet3!XFB1,4,2),MID(Sheet3!XFB1,6,2)),DATE(YEAR(TODAY()),MID(Sheet3!XFB1,4,2),MID(Sheet3!XFB1,6,2))-TODAY(),DATE(YEAR(TODAY())+1,MID(Sheet3!XFB1,4,2),MID(Sheet3!XFB1,6,2))-TODAY())</definedName>
    <definedName name="zodiak">{" Ožiaragis ";" Vandenis ";" Žuvys ";" Avinas ";" Jautis ";" Dvyniai ";" Vėžys ";" Liūtas ";" Mergelė ";" Svarstyklės ";" Skorpionas ";" Šaulys ";" Ožiaragis "}</definedName>
    <definedName name="Zodiako_ženklas">LOOKUP(DATE(1900,MONTH(Sheet3!XFB1),DAY(Sheet3!XFB1)),dt,zodiak)</definedName>
    <definedName name="днинед">{"Воскресенье";"Понедельник";"Вторник";"Среда";"Четверг";"Пятница";"Суббота"}</definedName>
    <definedName name="зодиак">{"Козерог";"Водолей";"Рыбы";"Овен";"Телец";"Близнецы";"Рак";"Лев";"Дева";"Весы";"Скорпион";"Стрелец";"Козерог"}</definedName>
    <definedName name="символ">{"g";"h";"i";"^";"_";"`";"a";"b";"c";"d";"e";"f";"g"}</definedName>
  </definedNames>
  <calcPr calcId="145621"/>
</workbook>
</file>

<file path=xl/calcChain.xml><?xml version="1.0" encoding="utf-8"?>
<calcChain xmlns="http://schemas.openxmlformats.org/spreadsheetml/2006/main">
  <c r="H3" i="5" l="1"/>
  <c r="H4" i="5"/>
  <c r="H5" i="5"/>
  <c r="H6" i="5"/>
  <c r="H7" i="5"/>
  <c r="H8" i="5"/>
  <c r="H9" i="5"/>
  <c r="H10" i="5"/>
  <c r="H11" i="5"/>
  <c r="H12" i="5"/>
  <c r="H13" i="5"/>
  <c r="H2" i="5"/>
  <c r="G3" i="5"/>
  <c r="G4" i="5"/>
  <c r="G5" i="5"/>
  <c r="G6" i="5"/>
  <c r="G7" i="5"/>
  <c r="G8" i="5"/>
  <c r="G9" i="5"/>
  <c r="G10" i="5"/>
  <c r="G11" i="5"/>
  <c r="G12" i="5"/>
  <c r="G13" i="5"/>
  <c r="F3" i="5"/>
  <c r="F4" i="5"/>
  <c r="F5" i="5"/>
  <c r="F6" i="5"/>
  <c r="F7" i="5"/>
  <c r="F8" i="5"/>
  <c r="F9" i="5"/>
  <c r="F10" i="5"/>
  <c r="F11" i="5"/>
  <c r="F12" i="5"/>
  <c r="F13" i="5"/>
  <c r="G2" i="5"/>
  <c r="F2" i="5"/>
  <c r="G3" i="4"/>
  <c r="G4" i="4"/>
  <c r="G5" i="4"/>
  <c r="G6" i="4"/>
  <c r="G7" i="4"/>
  <c r="G8" i="4"/>
  <c r="G9" i="4"/>
  <c r="G10" i="4"/>
  <c r="G11" i="4"/>
  <c r="G12" i="4"/>
  <c r="G13" i="4"/>
  <c r="F3" i="4"/>
  <c r="F4" i="4"/>
  <c r="F5" i="4"/>
  <c r="F6" i="4"/>
  <c r="F7" i="4"/>
  <c r="F8" i="4"/>
  <c r="F9" i="4"/>
  <c r="F10" i="4"/>
  <c r="F11" i="4"/>
  <c r="F12" i="4"/>
  <c r="F13" i="4"/>
  <c r="G2" i="4"/>
  <c r="F2" i="4"/>
  <c r="E2" i="5" l="1"/>
  <c r="D2" i="5" l="1"/>
  <c r="C2" i="5" l="1"/>
  <c r="E3" i="5" l="1"/>
  <c r="C3" i="5"/>
  <c r="D3" i="5"/>
  <c r="E5" i="5"/>
  <c r="C5" i="5"/>
  <c r="D5" i="5"/>
  <c r="E7" i="5"/>
  <c r="C7" i="5"/>
  <c r="D7" i="5"/>
  <c r="E9" i="5"/>
  <c r="C9" i="5"/>
  <c r="D9" i="5"/>
  <c r="E11" i="5"/>
  <c r="C11" i="5"/>
  <c r="D11" i="5"/>
  <c r="E13" i="5"/>
  <c r="C13" i="5"/>
  <c r="D13" i="5"/>
  <c r="E4" i="5"/>
  <c r="D4" i="5"/>
  <c r="C4" i="5"/>
  <c r="E6" i="5"/>
  <c r="D6" i="5"/>
  <c r="C6" i="5"/>
  <c r="E8" i="5"/>
  <c r="D8" i="5"/>
  <c r="C8" i="5"/>
  <c r="E10" i="5"/>
  <c r="D10" i="5"/>
  <c r="C10" i="5"/>
  <c r="E12" i="5"/>
  <c r="D12" i="5"/>
  <c r="C12" i="5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6" i="3"/>
  <c r="C6" i="3"/>
  <c r="B6" i="3"/>
  <c r="D5" i="3"/>
  <c r="C5" i="3"/>
  <c r="B5" i="3"/>
  <c r="D4" i="3"/>
  <c r="C4" i="3"/>
  <c r="B4" i="3"/>
  <c r="D3" i="3"/>
  <c r="C3" i="3"/>
  <c r="B3" i="3"/>
  <c r="D2" i="3"/>
  <c r="C2" i="3"/>
  <c r="B2" i="3"/>
  <c r="D13" i="4"/>
  <c r="C13" i="4"/>
  <c r="B13" i="4"/>
  <c r="E13" i="4" s="1"/>
  <c r="D12" i="4"/>
  <c r="C12" i="4"/>
  <c r="B12" i="4"/>
  <c r="E12" i="4" s="1"/>
  <c r="D11" i="4"/>
  <c r="C11" i="4"/>
  <c r="B11" i="4"/>
  <c r="E11" i="4" s="1"/>
  <c r="D10" i="4"/>
  <c r="C10" i="4"/>
  <c r="B10" i="4"/>
  <c r="E10" i="4" s="1"/>
  <c r="D9" i="4"/>
  <c r="C9" i="4"/>
  <c r="B9" i="4"/>
  <c r="E9" i="4" s="1"/>
  <c r="D8" i="4"/>
  <c r="C8" i="4"/>
  <c r="B8" i="4"/>
  <c r="E8" i="4" s="1"/>
  <c r="D7" i="4"/>
  <c r="C7" i="4"/>
  <c r="B7" i="4"/>
  <c r="E7" i="4" s="1"/>
  <c r="D6" i="4"/>
  <c r="C6" i="4"/>
  <c r="B6" i="4"/>
  <c r="E6" i="4" s="1"/>
  <c r="D5" i="4"/>
  <c r="C5" i="4"/>
  <c r="B5" i="4"/>
  <c r="E5" i="4" s="1"/>
  <c r="D4" i="4"/>
  <c r="C4" i="4"/>
  <c r="B4" i="4"/>
  <c r="E4" i="4" s="1"/>
  <c r="D3" i="4"/>
  <c r="C3" i="4"/>
  <c r="B3" i="4"/>
  <c r="E3" i="4" s="1"/>
  <c r="D2" i="4"/>
  <c r="C2" i="4"/>
  <c r="B2" i="4"/>
  <c r="E2" i="4" l="1"/>
  <c r="E3" i="3"/>
  <c r="F3" i="3"/>
  <c r="E5" i="3"/>
  <c r="F5" i="3"/>
  <c r="E7" i="3"/>
  <c r="F7" i="3"/>
  <c r="E9" i="3"/>
  <c r="F9" i="3"/>
  <c r="E11" i="3"/>
  <c r="F11" i="3"/>
  <c r="E13" i="3"/>
  <c r="F13" i="3"/>
  <c r="E2" i="3"/>
  <c r="F2" i="3"/>
  <c r="E4" i="3"/>
  <c r="F4" i="3"/>
  <c r="E6" i="3"/>
  <c r="F6" i="3"/>
  <c r="E8" i="3"/>
  <c r="F8" i="3"/>
  <c r="E10" i="3"/>
  <c r="F10" i="3"/>
  <c r="E12" i="3"/>
  <c r="F12" i="3"/>
</calcChain>
</file>

<file path=xl/sharedStrings.xml><?xml version="1.0" encoding="utf-8"?>
<sst xmlns="http://schemas.openxmlformats.org/spreadsheetml/2006/main" count="15" uniqueCount="10">
  <si>
    <t>Asmens kodas</t>
  </si>
  <si>
    <t>Gimimo data</t>
  </si>
  <si>
    <t>Amžius,m</t>
  </si>
  <si>
    <t>Zodiako ženklas</t>
  </si>
  <si>
    <t xml:space="preserve">Dienų iki gimtadienio </t>
  </si>
  <si>
    <t xml:space="preserve"> Имя</t>
  </si>
  <si>
    <t>День рождения</t>
  </si>
  <si>
    <t>Возраст</t>
  </si>
  <si>
    <t xml:space="preserve">До дня рождения осталось </t>
  </si>
  <si>
    <t>Знак зодиака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</si>
</sst>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d/m/yyyy;@"/>
  </numFmts>
  <fonts count="5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Wingdings"/>
      <charset val="2"/>
    </font>
    <font>
      <sz val="10"/>
      <color theme="1"/>
      <name val="Arial Unicode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0" fillId="0" borderId="1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justify" vertical="center"/>
    </xf>
    <xf numFmtId="0" fontId="1" fillId="0" borderId="1" xfId="0" applyFont="1" applyFill="1" applyBorder="1"/>
    <xf numFmtId="165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6"/>
      <sheetName val="Sheet7"/>
    </sheetNames>
    <sheetDataSet>
      <sheetData sheetId="0"/>
      <sheetData sheetId="1">
        <row r="2">
          <cell r="A2">
            <v>36001250000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2" sqref="F2"/>
    </sheetView>
  </sheetViews>
  <sheetFormatPr defaultRowHeight="15" x14ac:dyDescent="0.25"/>
  <cols>
    <col min="1" max="1" width="15" customWidth="1"/>
    <col min="2" max="2" width="15.85546875" customWidth="1"/>
    <col min="3" max="3" width="20" customWidth="1"/>
    <col min="4" max="4" width="27.5703125" customWidth="1"/>
    <col min="5" max="5" width="18.140625" customWidth="1"/>
  </cols>
  <sheetData>
    <row r="1" spans="1:6" ht="31.5" customHeight="1" x14ac:dyDescent="0.25">
      <c r="A1" s="2" t="s">
        <v>0</v>
      </c>
      <c r="B1" s="2" t="s">
        <v>1</v>
      </c>
      <c r="C1" s="2" t="s">
        <v>2</v>
      </c>
      <c r="D1" s="3" t="s">
        <v>4</v>
      </c>
      <c r="E1" s="3" t="s">
        <v>3</v>
      </c>
    </row>
    <row r="2" spans="1:6" x14ac:dyDescent="0.25">
      <c r="A2" s="1">
        <v>60103210000</v>
      </c>
      <c r="B2" s="4">
        <f t="shared" ref="B2:B13" si="0">DATE(IF(A2&lt;50000000000,MID(A2,2,2)+1900,MID(A2,2,2)+2000),MID(A2,4,2),MID(A2,6,2))</f>
        <v>36971</v>
      </c>
      <c r="C2" s="5">
        <f t="shared" ref="C2:C13" ca="1" si="1">YEARFRAC(DATE(IF(A2&lt;50000000000,MID(A2,2,2)+1900,MID(A2,2,2)+2000),MID(A2,4,2),MID(A2,6,2)),TODAY())</f>
        <v>12.472222222222221</v>
      </c>
      <c r="D2" s="6">
        <f t="shared" ref="D2:D13" ca="1" si="2">IF(TODAY()&lt;DATE(YEAR(TODAY()),MID(A2,4,2),MID(A2,6,2)),DATE(YEAR(TODAY()),MID(A2,4,2),MID(A2,6,2))-TODAY(),DATE(YEAR(TODAY())+1,MID(A2,4,2),MID(A2,6,2))-TODAY())</f>
        <v>191</v>
      </c>
      <c r="E2" s="7" t="str">
        <f t="shared" ref="E2:E13" si="3">LOOKUP(DATE(1900,MONTH(B2),DAY(B2)),dt,zodiak)</f>
        <v xml:space="preserve"> Avinas </v>
      </c>
      <c r="F2" s="15" t="str">
        <f t="shared" ref="F2:F13" si="4">LOOKUP(DATE(1900,MONTH(B2),DAY(B2)),dt,символ)</f>
        <v>^</v>
      </c>
    </row>
    <row r="3" spans="1:6" x14ac:dyDescent="0.25">
      <c r="A3" s="1">
        <v>47304180000</v>
      </c>
      <c r="B3" s="4">
        <f t="shared" si="0"/>
        <v>26772</v>
      </c>
      <c r="C3" s="5">
        <f t="shared" ca="1" si="1"/>
        <v>40.397222222222226</v>
      </c>
      <c r="D3" s="6">
        <f t="shared" ca="1" si="2"/>
        <v>219</v>
      </c>
      <c r="E3" s="7" t="str">
        <f t="shared" si="3"/>
        <v xml:space="preserve"> Avinas </v>
      </c>
      <c r="F3" s="15" t="str">
        <f t="shared" si="4"/>
        <v>^</v>
      </c>
    </row>
    <row r="4" spans="1:6" x14ac:dyDescent="0.25">
      <c r="A4" s="1">
        <v>50705110000</v>
      </c>
      <c r="B4" s="4">
        <f t="shared" si="0"/>
        <v>39213</v>
      </c>
      <c r="C4" s="5">
        <f t="shared" ca="1" si="1"/>
        <v>6.333333333333333</v>
      </c>
      <c r="D4" s="6">
        <f t="shared" ca="1" si="2"/>
        <v>242</v>
      </c>
      <c r="E4" s="7" t="str">
        <f t="shared" si="3"/>
        <v xml:space="preserve"> Jautis </v>
      </c>
      <c r="F4" s="15" t="str">
        <f t="shared" si="4"/>
        <v>_</v>
      </c>
    </row>
    <row r="5" spans="1:6" x14ac:dyDescent="0.25">
      <c r="A5" s="1">
        <v>35306180000</v>
      </c>
      <c r="B5" s="4">
        <f t="shared" si="0"/>
        <v>19528</v>
      </c>
      <c r="C5" s="5">
        <f t="shared" ca="1" si="1"/>
        <v>60.230555555555554</v>
      </c>
      <c r="D5" s="6">
        <f t="shared" ca="1" si="2"/>
        <v>280</v>
      </c>
      <c r="E5" s="7" t="str">
        <f t="shared" si="3"/>
        <v xml:space="preserve"> Dvyniai </v>
      </c>
      <c r="F5" s="15" t="str">
        <f t="shared" si="4"/>
        <v>`</v>
      </c>
    </row>
    <row r="6" spans="1:6" x14ac:dyDescent="0.25">
      <c r="A6" s="1">
        <v>46707180000</v>
      </c>
      <c r="B6" s="4">
        <f t="shared" si="0"/>
        <v>24671</v>
      </c>
      <c r="C6" s="5">
        <f t="shared" ca="1" si="1"/>
        <v>46.147222222222226</v>
      </c>
      <c r="D6" s="6">
        <f t="shared" ca="1" si="2"/>
        <v>310</v>
      </c>
      <c r="E6" s="7" t="str">
        <f t="shared" si="3"/>
        <v xml:space="preserve"> Vėžys </v>
      </c>
      <c r="F6" s="15" t="str">
        <f t="shared" si="4"/>
        <v>a</v>
      </c>
    </row>
    <row r="7" spans="1:6" x14ac:dyDescent="0.25">
      <c r="A7" s="1">
        <v>60108210000</v>
      </c>
      <c r="B7" s="4">
        <f t="shared" si="0"/>
        <v>37124</v>
      </c>
      <c r="C7" s="5">
        <f t="shared" ca="1" si="1"/>
        <v>12.055555555555555</v>
      </c>
      <c r="D7" s="6">
        <f t="shared" ca="1" si="2"/>
        <v>344</v>
      </c>
      <c r="E7" s="7" t="str">
        <f t="shared" si="3"/>
        <v xml:space="preserve"> Liūtas </v>
      </c>
      <c r="F7" s="15" t="str">
        <f t="shared" si="4"/>
        <v>b</v>
      </c>
    </row>
    <row r="8" spans="1:6" x14ac:dyDescent="0.25">
      <c r="A8" s="8">
        <v>46509180000</v>
      </c>
      <c r="B8" s="9">
        <f t="shared" si="0"/>
        <v>24003</v>
      </c>
      <c r="C8" s="10">
        <f t="shared" ca="1" si="1"/>
        <v>47.980555555555554</v>
      </c>
      <c r="D8" s="6">
        <f t="shared" ca="1" si="2"/>
        <v>7</v>
      </c>
      <c r="E8" s="7" t="str">
        <f t="shared" si="3"/>
        <v xml:space="preserve"> Mergelė </v>
      </c>
      <c r="F8" s="15" t="str">
        <f t="shared" si="4"/>
        <v>c</v>
      </c>
    </row>
    <row r="9" spans="1:6" x14ac:dyDescent="0.25">
      <c r="A9" s="1">
        <v>38410180000</v>
      </c>
      <c r="B9" s="4">
        <f t="shared" si="0"/>
        <v>30973</v>
      </c>
      <c r="C9" s="5">
        <f t="shared" ca="1" si="1"/>
        <v>28.897222222222222</v>
      </c>
      <c r="D9" s="6">
        <f t="shared" ca="1" si="2"/>
        <v>37</v>
      </c>
      <c r="E9" s="7" t="str">
        <f t="shared" si="3"/>
        <v xml:space="preserve"> Svarstyklės </v>
      </c>
      <c r="F9" s="15" t="str">
        <f t="shared" si="4"/>
        <v>d</v>
      </c>
    </row>
    <row r="10" spans="1:6" x14ac:dyDescent="0.25">
      <c r="A10" s="1">
        <v>39711110000</v>
      </c>
      <c r="B10" s="4">
        <f t="shared" si="0"/>
        <v>35745</v>
      </c>
      <c r="C10" s="5">
        <f t="shared" ca="1" si="1"/>
        <v>15.833333333333334</v>
      </c>
      <c r="D10" s="6">
        <f t="shared" ca="1" si="2"/>
        <v>61</v>
      </c>
      <c r="E10" s="7" t="str">
        <f t="shared" si="3"/>
        <v xml:space="preserve"> Skorpionas </v>
      </c>
      <c r="F10" s="15" t="str">
        <f t="shared" si="4"/>
        <v>e</v>
      </c>
    </row>
    <row r="11" spans="1:6" x14ac:dyDescent="0.25">
      <c r="A11" s="1">
        <v>48212180000</v>
      </c>
      <c r="B11" s="4">
        <f t="shared" si="0"/>
        <v>30303</v>
      </c>
      <c r="C11" s="5">
        <f t="shared" ca="1" si="1"/>
        <v>30.730555555555554</v>
      </c>
      <c r="D11" s="6">
        <f t="shared" ca="1" si="2"/>
        <v>98</v>
      </c>
      <c r="E11" s="7" t="str">
        <f t="shared" si="3"/>
        <v xml:space="preserve"> Šaulys </v>
      </c>
      <c r="F11" s="15" t="str">
        <f t="shared" si="4"/>
        <v>f</v>
      </c>
    </row>
    <row r="12" spans="1:6" x14ac:dyDescent="0.25">
      <c r="A12" s="1">
        <v>48002280000</v>
      </c>
      <c r="B12" s="4">
        <f t="shared" si="0"/>
        <v>29279</v>
      </c>
      <c r="C12" s="5">
        <f t="shared" ca="1" si="1"/>
        <v>33.536111111111111</v>
      </c>
      <c r="D12" s="6">
        <f t="shared" ca="1" si="2"/>
        <v>170</v>
      </c>
      <c r="E12" s="7" t="str">
        <f t="shared" si="3"/>
        <v xml:space="preserve"> Žuvys </v>
      </c>
      <c r="F12" s="15" t="str">
        <f t="shared" si="4"/>
        <v>i</v>
      </c>
    </row>
    <row r="13" spans="1:6" x14ac:dyDescent="0.25">
      <c r="A13" s="8">
        <v>35003140000</v>
      </c>
      <c r="B13" s="9">
        <f t="shared" si="0"/>
        <v>18336</v>
      </c>
      <c r="C13" s="10">
        <f t="shared" ca="1" si="1"/>
        <v>63.491666666666667</v>
      </c>
      <c r="D13" s="6">
        <f t="shared" ca="1" si="2"/>
        <v>184</v>
      </c>
      <c r="E13" s="7" t="str">
        <f t="shared" si="3"/>
        <v xml:space="preserve"> Žuvys </v>
      </c>
      <c r="F13" s="15" t="str">
        <f t="shared" si="4"/>
        <v>i</v>
      </c>
    </row>
  </sheetData>
  <conditionalFormatting sqref="D2:D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{81BE905D-B51D-4076-920B-E239108E6B7A}</x14:id>
        </ext>
      </extLst>
    </cfRule>
  </conditionalFormatting>
  <conditionalFormatting sqref="C2:C13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{5E7F7E95-62A7-4939-AF0D-5ED4A35CB807}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E905D-B51D-4076-920B-E239108E6B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D2:D13</xm:sqref>
        </x14:conditionalFormatting>
        <x14:conditionalFormatting xmlns:xm="http://schemas.microsoft.com/office/excel/2006/main">
          <x14:cfRule type="dataBar" id="{5E7F7E95-62A7-4939-AF0D-5ED4A35CB80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C2:C13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2" sqref="F2:G2"/>
    </sheetView>
  </sheetViews>
  <sheetFormatPr defaultRowHeight="15" x14ac:dyDescent="0.25"/>
  <cols>
    <col min="1" max="1" width="15.42578125" customWidth="1"/>
    <col min="2" max="2" width="14.5703125" customWidth="1"/>
    <col min="3" max="3" width="17" customWidth="1"/>
    <col min="4" max="4" width="21.7109375" customWidth="1"/>
    <col min="5" max="5" width="16" customWidth="1"/>
    <col min="6" max="6" width="14.42578125" customWidth="1"/>
    <col min="7" max="7" width="18.42578125" customWidth="1"/>
  </cols>
  <sheetData>
    <row r="1" spans="1:7" ht="31.5" customHeight="1" x14ac:dyDescent="0.25">
      <c r="A1" s="2" t="s">
        <v>0</v>
      </c>
      <c r="B1" s="2" t="s">
        <v>1</v>
      </c>
      <c r="C1" s="2" t="s">
        <v>2</v>
      </c>
      <c r="D1" s="3" t="s">
        <v>4</v>
      </c>
      <c r="E1" s="3" t="s">
        <v>3</v>
      </c>
    </row>
    <row r="2" spans="1:7" x14ac:dyDescent="0.25">
      <c r="A2" s="1">
        <v>60103210000</v>
      </c>
      <c r="B2" s="4">
        <f t="shared" ref="B2:B13" si="0">DATE(IF(A2&lt;50000000000,MID(A2,2,2)+1900,MID(A2,2,2)+2000),MID(A2,4,2),MID(A2,6,2))</f>
        <v>36971</v>
      </c>
      <c r="C2" s="5">
        <f t="shared" ref="C2:C13" ca="1" si="1">YEARFRAC(DATE(IF(A2&lt;50000000000,MID(A2,2,2)+1900,MID(A2,2,2)+2000),MID(A2,4,2),MID(A2,6,2)),TODAY())</f>
        <v>12.472222222222221</v>
      </c>
      <c r="D2" s="6">
        <f t="shared" ref="D2:D13" ca="1" si="2">IF(TODAY()&lt;DATE(YEAR(TODAY()),MID(A2,4,2),MID(A2,6,2)),DATE(YEAR(TODAY()),MID(A2,4,2),MID(A2,6,2))-TODAY(),DATE(YEAR(TODAY())+1,MID(A2,4,2),MID(A2,6,2))-TODAY())</f>
        <v>191</v>
      </c>
      <c r="E2" s="7" t="str">
        <f t="shared" ref="E2:E13" si="3">LOOKUP(DATE(1900,MONTH(B2),DAY(B2)),dt,zodiak)</f>
        <v xml:space="preserve"> Avinas </v>
      </c>
      <c r="F2" s="11">
        <f ca="1">DATE(YEAR(TODAY()),MONTH(B2),DAY(B2))</f>
        <v>41354</v>
      </c>
      <c r="G2" s="16" t="str">
        <f ca="1">INDEX(днинед,WEEKDAY(DATE(YEAR(TODAY()),MONTH(B2),DAY(B2))))</f>
        <v>Четверг</v>
      </c>
    </row>
    <row r="3" spans="1:7" x14ac:dyDescent="0.25">
      <c r="A3" s="1">
        <v>47304180000</v>
      </c>
      <c r="B3" s="4">
        <f t="shared" si="0"/>
        <v>26772</v>
      </c>
      <c r="C3" s="5">
        <f t="shared" ca="1" si="1"/>
        <v>40.397222222222226</v>
      </c>
      <c r="D3" s="6">
        <f t="shared" ca="1" si="2"/>
        <v>219</v>
      </c>
      <c r="E3" s="7" t="str">
        <f t="shared" si="3"/>
        <v xml:space="preserve"> Avinas </v>
      </c>
      <c r="F3" s="11">
        <f t="shared" ref="F3:F13" ca="1" si="4">DATE(YEAR(TODAY()),MONTH(B3),DAY(B3))</f>
        <v>41382</v>
      </c>
      <c r="G3" s="16" t="str">
        <f ca="1">INDEX(днинед,WEEKDAY(DATE(YEAR(TODAY()),MONTH(B3),DAY(B3))))</f>
        <v>Четверг</v>
      </c>
    </row>
    <row r="4" spans="1:7" x14ac:dyDescent="0.25">
      <c r="A4" s="1">
        <v>50705110000</v>
      </c>
      <c r="B4" s="4">
        <f t="shared" si="0"/>
        <v>39213</v>
      </c>
      <c r="C4" s="5">
        <f t="shared" ca="1" si="1"/>
        <v>6.333333333333333</v>
      </c>
      <c r="D4" s="6">
        <f t="shared" ca="1" si="2"/>
        <v>242</v>
      </c>
      <c r="E4" s="7" t="str">
        <f t="shared" si="3"/>
        <v xml:space="preserve"> Jautis </v>
      </c>
      <c r="F4" s="11">
        <f t="shared" ca="1" si="4"/>
        <v>41405</v>
      </c>
      <c r="G4" s="16" t="str">
        <f ca="1">INDEX(днинед,WEEKDAY(DATE(YEAR(TODAY()),MONTH(B4),DAY(B4))))</f>
        <v>Суббота</v>
      </c>
    </row>
    <row r="5" spans="1:7" x14ac:dyDescent="0.25">
      <c r="A5" s="1">
        <v>35306180000</v>
      </c>
      <c r="B5" s="4">
        <f t="shared" si="0"/>
        <v>19528</v>
      </c>
      <c r="C5" s="5">
        <f t="shared" ca="1" si="1"/>
        <v>60.230555555555554</v>
      </c>
      <c r="D5" s="6">
        <f t="shared" ca="1" si="2"/>
        <v>280</v>
      </c>
      <c r="E5" s="7" t="str">
        <f t="shared" si="3"/>
        <v xml:space="preserve"> Dvyniai </v>
      </c>
      <c r="F5" s="11">
        <f t="shared" ca="1" si="4"/>
        <v>41443</v>
      </c>
      <c r="G5" s="16" t="str">
        <f ca="1">INDEX(днинед,WEEKDAY(DATE(YEAR(TODAY()),MONTH(B5),DAY(B5))))</f>
        <v>Вторник</v>
      </c>
    </row>
    <row r="6" spans="1:7" x14ac:dyDescent="0.25">
      <c r="A6" s="1">
        <v>46707180000</v>
      </c>
      <c r="B6" s="4">
        <f t="shared" si="0"/>
        <v>24671</v>
      </c>
      <c r="C6" s="5">
        <f t="shared" ca="1" si="1"/>
        <v>46.147222222222226</v>
      </c>
      <c r="D6" s="6">
        <f t="shared" ca="1" si="2"/>
        <v>310</v>
      </c>
      <c r="E6" s="7" t="str">
        <f t="shared" si="3"/>
        <v xml:space="preserve"> Vėžys </v>
      </c>
      <c r="F6" s="11">
        <f t="shared" ca="1" si="4"/>
        <v>41473</v>
      </c>
      <c r="G6" s="16" t="str">
        <f ca="1">INDEX(днинед,WEEKDAY(DATE(YEAR(TODAY()),MONTH(B6),DAY(B6))))</f>
        <v>Четверг</v>
      </c>
    </row>
    <row r="7" spans="1:7" x14ac:dyDescent="0.25">
      <c r="A7" s="1">
        <v>60108210000</v>
      </c>
      <c r="B7" s="4">
        <f t="shared" si="0"/>
        <v>37124</v>
      </c>
      <c r="C7" s="5">
        <f t="shared" ca="1" si="1"/>
        <v>12.055555555555555</v>
      </c>
      <c r="D7" s="6">
        <f t="shared" ca="1" si="2"/>
        <v>344</v>
      </c>
      <c r="E7" s="7" t="str">
        <f t="shared" si="3"/>
        <v xml:space="preserve"> Liūtas </v>
      </c>
      <c r="F7" s="11">
        <f t="shared" ca="1" si="4"/>
        <v>41507</v>
      </c>
      <c r="G7" s="16" t="str">
        <f ca="1">INDEX(днинед,WEEKDAY(DATE(YEAR(TODAY()),MONTH(B7),DAY(B7))))</f>
        <v>Среда</v>
      </c>
    </row>
    <row r="8" spans="1:7" x14ac:dyDescent="0.25">
      <c r="A8" s="8">
        <v>46509180000</v>
      </c>
      <c r="B8" s="9">
        <f t="shared" si="0"/>
        <v>24003</v>
      </c>
      <c r="C8" s="10">
        <f t="shared" ca="1" si="1"/>
        <v>47.980555555555554</v>
      </c>
      <c r="D8" s="6">
        <f t="shared" ca="1" si="2"/>
        <v>7</v>
      </c>
      <c r="E8" s="7" t="str">
        <f t="shared" si="3"/>
        <v xml:space="preserve"> Mergelė </v>
      </c>
      <c r="F8" s="11">
        <f t="shared" ca="1" si="4"/>
        <v>41535</v>
      </c>
      <c r="G8" s="16" t="str">
        <f ca="1">INDEX(днинед,WEEKDAY(DATE(YEAR(TODAY()),MONTH(B8),DAY(B8))))</f>
        <v>Среда</v>
      </c>
    </row>
    <row r="9" spans="1:7" x14ac:dyDescent="0.25">
      <c r="A9" s="1">
        <v>38410180000</v>
      </c>
      <c r="B9" s="4">
        <f t="shared" si="0"/>
        <v>30973</v>
      </c>
      <c r="C9" s="5">
        <f t="shared" ca="1" si="1"/>
        <v>28.897222222222222</v>
      </c>
      <c r="D9" s="6">
        <f t="shared" ca="1" si="2"/>
        <v>37</v>
      </c>
      <c r="E9" s="7" t="str">
        <f t="shared" si="3"/>
        <v xml:space="preserve"> Svarstyklės </v>
      </c>
      <c r="F9" s="11">
        <f t="shared" ca="1" si="4"/>
        <v>41565</v>
      </c>
      <c r="G9" s="16" t="str">
        <f ca="1">INDEX(днинед,WEEKDAY(DATE(YEAR(TODAY()),MONTH(B9),DAY(B9))))</f>
        <v>Пятница</v>
      </c>
    </row>
    <row r="10" spans="1:7" x14ac:dyDescent="0.25">
      <c r="A10" s="1">
        <v>39711110000</v>
      </c>
      <c r="B10" s="4">
        <f t="shared" si="0"/>
        <v>35745</v>
      </c>
      <c r="C10" s="5">
        <f t="shared" ca="1" si="1"/>
        <v>15.833333333333334</v>
      </c>
      <c r="D10" s="6">
        <f t="shared" ca="1" si="2"/>
        <v>61</v>
      </c>
      <c r="E10" s="7" t="str">
        <f t="shared" si="3"/>
        <v xml:space="preserve"> Skorpionas </v>
      </c>
      <c r="F10" s="11">
        <f t="shared" ca="1" si="4"/>
        <v>41589</v>
      </c>
      <c r="G10" s="16" t="str">
        <f ca="1">INDEX(днинед,WEEKDAY(DATE(YEAR(TODAY()),MONTH(B10),DAY(B10))))</f>
        <v>Понедельник</v>
      </c>
    </row>
    <row r="11" spans="1:7" x14ac:dyDescent="0.25">
      <c r="A11" s="1">
        <v>48212180000</v>
      </c>
      <c r="B11" s="4">
        <f t="shared" si="0"/>
        <v>30303</v>
      </c>
      <c r="C11" s="5">
        <f t="shared" ca="1" si="1"/>
        <v>30.730555555555554</v>
      </c>
      <c r="D11" s="6">
        <f t="shared" ca="1" si="2"/>
        <v>98</v>
      </c>
      <c r="E11" s="7" t="str">
        <f t="shared" si="3"/>
        <v xml:space="preserve"> Šaulys </v>
      </c>
      <c r="F11" s="11">
        <f t="shared" ca="1" si="4"/>
        <v>41626</v>
      </c>
      <c r="G11" s="16" t="str">
        <f ca="1">INDEX(днинед,WEEKDAY(DATE(YEAR(TODAY()),MONTH(B11),DAY(B11))))</f>
        <v>Среда</v>
      </c>
    </row>
    <row r="12" spans="1:7" x14ac:dyDescent="0.25">
      <c r="A12" s="1">
        <v>48002280000</v>
      </c>
      <c r="B12" s="4">
        <f t="shared" si="0"/>
        <v>29279</v>
      </c>
      <c r="C12" s="5">
        <f t="shared" ca="1" si="1"/>
        <v>33.536111111111111</v>
      </c>
      <c r="D12" s="6">
        <f t="shared" ca="1" si="2"/>
        <v>170</v>
      </c>
      <c r="E12" s="7" t="str">
        <f t="shared" si="3"/>
        <v xml:space="preserve"> Žuvys </v>
      </c>
      <c r="F12" s="11">
        <f t="shared" ca="1" si="4"/>
        <v>41333</v>
      </c>
      <c r="G12" s="16" t="str">
        <f ca="1">INDEX(днинед,WEEKDAY(DATE(YEAR(TODAY()),MONTH(B12),DAY(B12))))</f>
        <v>Четверг</v>
      </c>
    </row>
    <row r="13" spans="1:7" x14ac:dyDescent="0.25">
      <c r="A13" s="8">
        <v>35003140000</v>
      </c>
      <c r="B13" s="9">
        <f t="shared" si="0"/>
        <v>18336</v>
      </c>
      <c r="C13" s="10">
        <f t="shared" ca="1" si="1"/>
        <v>63.491666666666667</v>
      </c>
      <c r="D13" s="6">
        <f t="shared" ca="1" si="2"/>
        <v>184</v>
      </c>
      <c r="E13" s="7" t="str">
        <f t="shared" si="3"/>
        <v xml:space="preserve"> Žuvys </v>
      </c>
      <c r="F13" s="11">
        <f t="shared" ca="1" si="4"/>
        <v>41347</v>
      </c>
      <c r="G13" s="16" t="str">
        <f ca="1">INDEX(днинед,WEEKDAY(DATE(YEAR(TODAY()),MONTH(B13),DAY(B13))))</f>
        <v>Четверг</v>
      </c>
    </row>
    <row r="15" spans="1:7" x14ac:dyDescent="0.25">
      <c r="F15" s="11"/>
      <c r="G15" s="17"/>
    </row>
  </sheetData>
  <conditionalFormatting sqref="D2:D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{0A0EB324-8DFD-4986-8051-92C4EBF47E29}</x14:id>
        </ext>
      </extLst>
    </cfRule>
  </conditionalFormatting>
  <conditionalFormatting sqref="C2:C13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{730A7DFF-3BD9-49B7-897A-BAE40007D95C}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0EB324-8DFD-4986-8051-92C4EBF47E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D2:D13</xm:sqref>
        </x14:conditionalFormatting>
        <x14:conditionalFormatting xmlns:xm="http://schemas.microsoft.com/office/excel/2006/main">
          <x14:cfRule type="dataBar" id="{730A7DFF-3BD9-49B7-897A-BAE40007D95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C2:C13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C18" sqref="C18"/>
    </sheetView>
  </sheetViews>
  <sheetFormatPr defaultRowHeight="15" x14ac:dyDescent="0.25"/>
  <cols>
    <col min="1" max="1" width="15.42578125" customWidth="1"/>
    <col min="2" max="2" width="14.5703125" customWidth="1"/>
    <col min="3" max="3" width="14.85546875" customWidth="1"/>
    <col min="4" max="4" width="20" customWidth="1"/>
    <col min="5" max="5" width="14.85546875" customWidth="1"/>
    <col min="6" max="6" width="12.28515625" customWidth="1"/>
    <col min="7" max="7" width="12.42578125" customWidth="1"/>
  </cols>
  <sheetData>
    <row r="1" spans="1:8" ht="31.5" customHeight="1" x14ac:dyDescent="0.25">
      <c r="A1" s="3" t="s">
        <v>5</v>
      </c>
      <c r="B1" s="3" t="s">
        <v>6</v>
      </c>
      <c r="C1" s="3" t="s">
        <v>7</v>
      </c>
      <c r="D1" s="3" t="s">
        <v>8</v>
      </c>
      <c r="E1" s="3" t="s">
        <v>9</v>
      </c>
    </row>
    <row r="2" spans="1:8" x14ac:dyDescent="0.25">
      <c r="A2" s="1"/>
      <c r="B2" s="14">
        <v>36971</v>
      </c>
      <c r="C2" s="5">
        <f ca="1">YEARFRAC(B2,TODAY())</f>
        <v>12.472222222222221</v>
      </c>
      <c r="D2" s="13">
        <f ca="1">IF(TODAY()&lt;DATE(YEAR(TODAY()),MONTH(B2),DAY(B2)),DATE(YEAR(TODAY()),MONTH(B2),DAY(B2))-TODAY(),DATE(YEAR(TODAY())+1,MONTH(B2),DAY(B2))-TODAY())</f>
        <v>191</v>
      </c>
      <c r="E2" s="7" t="str">
        <f t="shared" ref="E2:E13" si="0">LOOKUP(DATE(1900,MONTH(B2),DAY(B2)),dt,зодиак)</f>
        <v>Овен</v>
      </c>
      <c r="F2" s="11">
        <f ca="1">DATE(YEAR(TODAY()),MONTH(B2),DAY(B2))</f>
        <v>41354</v>
      </c>
      <c r="G2" s="16" t="str">
        <f ca="1">INDEX(днинед,WEEKDAY(DATE(YEAR(TODAY()),MONTH(B2),DAY(B2))))</f>
        <v>Четверг</v>
      </c>
      <c r="H2" s="15" t="str">
        <f>LOOKUP(DATE(1900,MONTH(B2),DAY(B2)),dt,символ)</f>
        <v>^</v>
      </c>
    </row>
    <row r="3" spans="1:8" x14ac:dyDescent="0.25">
      <c r="A3" s="1"/>
      <c r="B3" s="14">
        <v>26772</v>
      </c>
      <c r="C3" s="5">
        <f t="shared" ref="C3:C13" ca="1" si="1">YEARFRAC(B3,TODAY())</f>
        <v>40.397222222222226</v>
      </c>
      <c r="D3" s="13">
        <f t="shared" ref="D3:D13" ca="1" si="2">IF(TODAY()&lt;DATE(YEAR(TODAY()),MONTH(B3),DAY(B3)),DATE(YEAR(TODAY()),MONTH(B3),DAY(B3))-TODAY(),DATE(YEAR(TODAY())+1,MONTH(B3),DAY(B3))-TODAY())</f>
        <v>219</v>
      </c>
      <c r="E3" s="7" t="str">
        <f t="shared" si="0"/>
        <v>Овен</v>
      </c>
      <c r="F3" s="11">
        <f t="shared" ref="F3:F13" ca="1" si="3">DATE(YEAR(TODAY()),MONTH(B3),DAY(B3))</f>
        <v>41382</v>
      </c>
      <c r="G3" s="16" t="str">
        <f ca="1">INDEX(днинед,WEEKDAY(DATE(YEAR(TODAY()),MONTH(B3),DAY(B3))))</f>
        <v>Четверг</v>
      </c>
      <c r="H3" s="15" t="str">
        <f>LOOKUP(DATE(1900,MONTH(B3),DAY(B3)),dt,символ)</f>
        <v>^</v>
      </c>
    </row>
    <row r="4" spans="1:8" x14ac:dyDescent="0.25">
      <c r="A4" s="1"/>
      <c r="B4" s="14">
        <v>39213</v>
      </c>
      <c r="C4" s="5">
        <f t="shared" ca="1" si="1"/>
        <v>6.333333333333333</v>
      </c>
      <c r="D4" s="13">
        <f t="shared" ca="1" si="2"/>
        <v>242</v>
      </c>
      <c r="E4" s="7" t="str">
        <f t="shared" si="0"/>
        <v>Телец</v>
      </c>
      <c r="F4" s="11">
        <f t="shared" ca="1" si="3"/>
        <v>41405</v>
      </c>
      <c r="G4" s="16" t="str">
        <f ca="1">INDEX(днинед,WEEKDAY(DATE(YEAR(TODAY()),MONTH(B4),DAY(B4))))</f>
        <v>Суббота</v>
      </c>
      <c r="H4" s="15" t="str">
        <f>LOOKUP(DATE(1900,MONTH(B4),DAY(B4)),dt,символ)</f>
        <v>_</v>
      </c>
    </row>
    <row r="5" spans="1:8" x14ac:dyDescent="0.25">
      <c r="A5" s="1"/>
      <c r="B5" s="14">
        <v>19528</v>
      </c>
      <c r="C5" s="5">
        <f t="shared" ca="1" si="1"/>
        <v>60.230555555555554</v>
      </c>
      <c r="D5" s="13">
        <f t="shared" ca="1" si="2"/>
        <v>280</v>
      </c>
      <c r="E5" s="7" t="str">
        <f t="shared" si="0"/>
        <v>Близнецы</v>
      </c>
      <c r="F5" s="11">
        <f t="shared" ca="1" si="3"/>
        <v>41443</v>
      </c>
      <c r="G5" s="16" t="str">
        <f ca="1">INDEX(днинед,WEEKDAY(DATE(YEAR(TODAY()),MONTH(B5),DAY(B5))))</f>
        <v>Вторник</v>
      </c>
      <c r="H5" s="15" t="str">
        <f>LOOKUP(DATE(1900,MONTH(B5),DAY(B5)),dt,символ)</f>
        <v>`</v>
      </c>
    </row>
    <row r="6" spans="1:8" x14ac:dyDescent="0.25">
      <c r="A6" s="1"/>
      <c r="B6" s="14">
        <v>24671</v>
      </c>
      <c r="C6" s="5">
        <f t="shared" ca="1" si="1"/>
        <v>46.147222222222226</v>
      </c>
      <c r="D6" s="13">
        <f t="shared" ca="1" si="2"/>
        <v>310</v>
      </c>
      <c r="E6" s="7" t="str">
        <f t="shared" si="0"/>
        <v>Рак</v>
      </c>
      <c r="F6" s="11">
        <f t="shared" ca="1" si="3"/>
        <v>41473</v>
      </c>
      <c r="G6" s="16" t="str">
        <f ca="1">INDEX(днинед,WEEKDAY(DATE(YEAR(TODAY()),MONTH(B6),DAY(B6))))</f>
        <v>Четверг</v>
      </c>
      <c r="H6" s="15" t="str">
        <f>LOOKUP(DATE(1900,MONTH(B6),DAY(B6)),dt,символ)</f>
        <v>a</v>
      </c>
    </row>
    <row r="7" spans="1:8" x14ac:dyDescent="0.25">
      <c r="A7" s="1"/>
      <c r="B7" s="14">
        <v>37124</v>
      </c>
      <c r="C7" s="5">
        <f t="shared" ca="1" si="1"/>
        <v>12.055555555555555</v>
      </c>
      <c r="D7" s="13">
        <f t="shared" ca="1" si="2"/>
        <v>344</v>
      </c>
      <c r="E7" s="7" t="str">
        <f t="shared" si="0"/>
        <v>Лев</v>
      </c>
      <c r="F7" s="11">
        <f t="shared" ca="1" si="3"/>
        <v>41507</v>
      </c>
      <c r="G7" s="16" t="str">
        <f ca="1">INDEX(днинед,WEEKDAY(DATE(YEAR(TODAY()),MONTH(B7),DAY(B7))))</f>
        <v>Среда</v>
      </c>
      <c r="H7" s="15" t="str">
        <f>LOOKUP(DATE(1900,MONTH(B7),DAY(B7)),dt,символ)</f>
        <v>b</v>
      </c>
    </row>
    <row r="8" spans="1:8" x14ac:dyDescent="0.25">
      <c r="A8" s="1"/>
      <c r="B8" s="14">
        <v>24003</v>
      </c>
      <c r="C8" s="5">
        <f t="shared" ca="1" si="1"/>
        <v>47.980555555555554</v>
      </c>
      <c r="D8" s="13">
        <f t="shared" ca="1" si="2"/>
        <v>7</v>
      </c>
      <c r="E8" s="7" t="str">
        <f t="shared" si="0"/>
        <v>Дева</v>
      </c>
      <c r="F8" s="11">
        <f t="shared" ca="1" si="3"/>
        <v>41535</v>
      </c>
      <c r="G8" s="16" t="str">
        <f ca="1">INDEX(днинед,WEEKDAY(DATE(YEAR(TODAY()),MONTH(B8),DAY(B8))))</f>
        <v>Среда</v>
      </c>
      <c r="H8" s="15" t="str">
        <f>LOOKUP(DATE(1900,MONTH(B8),DAY(B8)),dt,символ)</f>
        <v>c</v>
      </c>
    </row>
    <row r="9" spans="1:8" x14ac:dyDescent="0.25">
      <c r="A9" s="1"/>
      <c r="B9" s="14">
        <v>30973</v>
      </c>
      <c r="C9" s="5">
        <f t="shared" ca="1" si="1"/>
        <v>28.897222222222222</v>
      </c>
      <c r="D9" s="13">
        <f t="shared" ca="1" si="2"/>
        <v>37</v>
      </c>
      <c r="E9" s="7" t="str">
        <f t="shared" si="0"/>
        <v>Весы</v>
      </c>
      <c r="F9" s="11">
        <f t="shared" ca="1" si="3"/>
        <v>41565</v>
      </c>
      <c r="G9" s="16" t="str">
        <f ca="1">INDEX(днинед,WEEKDAY(DATE(YEAR(TODAY()),MONTH(B9),DAY(B9))))</f>
        <v>Пятница</v>
      </c>
      <c r="H9" s="15" t="str">
        <f>LOOKUP(DATE(1900,MONTH(B9),DAY(B9)),dt,символ)</f>
        <v>d</v>
      </c>
    </row>
    <row r="10" spans="1:8" x14ac:dyDescent="0.25">
      <c r="A10" s="1"/>
      <c r="B10" s="14">
        <v>35745</v>
      </c>
      <c r="C10" s="5">
        <f t="shared" ca="1" si="1"/>
        <v>15.833333333333334</v>
      </c>
      <c r="D10" s="13">
        <f t="shared" ca="1" si="2"/>
        <v>61</v>
      </c>
      <c r="E10" s="7" t="str">
        <f t="shared" si="0"/>
        <v>Скорпион</v>
      </c>
      <c r="F10" s="11">
        <f t="shared" ca="1" si="3"/>
        <v>41589</v>
      </c>
      <c r="G10" s="16" t="str">
        <f ca="1">INDEX(днинед,WEEKDAY(DATE(YEAR(TODAY()),MONTH(B10),DAY(B10))))</f>
        <v>Понедельник</v>
      </c>
      <c r="H10" s="15" t="str">
        <f>LOOKUP(DATE(1900,MONTH(B10),DAY(B10)),dt,символ)</f>
        <v>e</v>
      </c>
    </row>
    <row r="11" spans="1:8" x14ac:dyDescent="0.25">
      <c r="A11" s="1"/>
      <c r="B11" s="14">
        <v>30303</v>
      </c>
      <c r="C11" s="5">
        <f t="shared" ca="1" si="1"/>
        <v>30.730555555555554</v>
      </c>
      <c r="D11" s="13">
        <f t="shared" ca="1" si="2"/>
        <v>98</v>
      </c>
      <c r="E11" s="7" t="str">
        <f t="shared" si="0"/>
        <v>Стрелец</v>
      </c>
      <c r="F11" s="11">
        <f t="shared" ca="1" si="3"/>
        <v>41626</v>
      </c>
      <c r="G11" s="16" t="str">
        <f ca="1">INDEX(днинед,WEEKDAY(DATE(YEAR(TODAY()),MONTH(B11),DAY(B11))))</f>
        <v>Среда</v>
      </c>
      <c r="H11" s="15" t="str">
        <f>LOOKUP(DATE(1900,MONTH(B11),DAY(B11)),dt,символ)</f>
        <v>f</v>
      </c>
    </row>
    <row r="12" spans="1:8" x14ac:dyDescent="0.25">
      <c r="A12" s="1"/>
      <c r="B12" s="14">
        <v>29279</v>
      </c>
      <c r="C12" s="5">
        <f t="shared" ca="1" si="1"/>
        <v>33.536111111111111</v>
      </c>
      <c r="D12" s="13">
        <f t="shared" ca="1" si="2"/>
        <v>170</v>
      </c>
      <c r="E12" s="7" t="str">
        <f t="shared" si="0"/>
        <v>Рыбы</v>
      </c>
      <c r="F12" s="11">
        <f t="shared" ca="1" si="3"/>
        <v>41333</v>
      </c>
      <c r="G12" s="16" t="str">
        <f ca="1">INDEX(днинед,WEEKDAY(DATE(YEAR(TODAY()),MONTH(B12),DAY(B12))))</f>
        <v>Четверг</v>
      </c>
      <c r="H12" s="15" t="str">
        <f>LOOKUP(DATE(1900,MONTH(B12),DAY(B12)),dt,символ)</f>
        <v>i</v>
      </c>
    </row>
    <row r="13" spans="1:8" x14ac:dyDescent="0.25">
      <c r="A13" s="1"/>
      <c r="B13" s="14">
        <v>18336</v>
      </c>
      <c r="C13" s="5">
        <f t="shared" ca="1" si="1"/>
        <v>63.491666666666667</v>
      </c>
      <c r="D13" s="13">
        <f t="shared" ca="1" si="2"/>
        <v>184</v>
      </c>
      <c r="E13" s="7" t="str">
        <f t="shared" si="0"/>
        <v>Рыбы</v>
      </c>
      <c r="F13" s="11">
        <f t="shared" ca="1" si="3"/>
        <v>41347</v>
      </c>
      <c r="G13" s="16" t="str">
        <f ca="1">INDEX(днинед,WEEKDAY(DATE(YEAR(TODAY()),MONTH(B13),DAY(B13))))</f>
        <v>Четверг</v>
      </c>
      <c r="H13" s="15" t="str">
        <f>LOOKUP(DATE(1900,MONTH(B13),DAY(B13)),dt,символ)</f>
        <v>i</v>
      </c>
    </row>
    <row r="14" spans="1:8" x14ac:dyDescent="0.25">
      <c r="B14" s="12"/>
    </row>
    <row r="16" spans="1:8" x14ac:dyDescent="0.25">
      <c r="C16" s="11"/>
    </row>
  </sheetData>
  <conditionalFormatting sqref="C2:C13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{21B86AC0-956E-4C3D-9940-803C3D9B1A7F}</x14:id>
        </ext>
      </extLst>
    </cfRule>
  </conditionalFormatting>
  <conditionalFormatting sqref="D2:D1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{0D91A4BC-E109-4881-BC59-57A00853B850}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B86AC0-956E-4C3D-9940-803C3D9B1A7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C2:C13</xm:sqref>
        </x14:conditionalFormatting>
        <x14:conditionalFormatting xmlns:xm="http://schemas.microsoft.com/office/excel/2006/main">
          <x14:cfRule type="dataBar" id="{0D91A4BC-E109-4881-BC59-57A00853B8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2013-03-09T14:50:07Z</dcterms:created>
  <dcterms:modified xsi:type="dcterms:W3CDTF">2013-09-11T13:06:07Z</dcterms:modified>
</cp:coreProperties>
</file>