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90" windowWidth="12120" windowHeight="9120"/>
  </bookViews>
  <sheets>
    <sheet name="факт" sheetId="8" r:id="rId1"/>
  </sheets>
  <definedNames>
    <definedName name="_xlnm._FilterDatabase" localSheetId="0" hidden="1">факт!$A$2:$I$16</definedName>
  </definedNames>
  <calcPr calcId="145621"/>
</workbook>
</file>

<file path=xl/calcChain.xml><?xml version="1.0" encoding="utf-8"?>
<calcChain xmlns="http://schemas.openxmlformats.org/spreadsheetml/2006/main">
  <c r="C24" i="8" l="1"/>
  <c r="C23" i="8"/>
  <c r="C22" i="8"/>
  <c r="C29" i="8"/>
  <c r="C28" i="8"/>
  <c r="C27" i="8"/>
  <c r="C26" i="8" s="1"/>
  <c r="C39" i="8"/>
  <c r="C38" i="8"/>
  <c r="C37" i="8"/>
  <c r="C36" i="8" s="1"/>
  <c r="C34" i="8"/>
  <c r="C33" i="8"/>
  <c r="C32" i="8"/>
  <c r="C19" i="8"/>
  <c r="C35" i="8"/>
  <c r="C30" i="8"/>
  <c r="C25" i="8"/>
  <c r="C20" i="8"/>
  <c r="F12" i="8"/>
  <c r="C21" i="8" l="1"/>
  <c r="C31" i="8"/>
  <c r="F15" i="8"/>
  <c r="G12" i="8"/>
  <c r="H12" i="8" l="1"/>
  <c r="A5" i="8" l="1"/>
  <c r="A6" i="8" l="1"/>
  <c r="A7" i="8" l="1"/>
  <c r="A8" i="8" l="1"/>
  <c r="A9" i="8" s="1"/>
  <c r="A10" i="8" l="1"/>
  <c r="A11" i="8" s="1"/>
</calcChain>
</file>

<file path=xl/sharedStrings.xml><?xml version="1.0" encoding="utf-8"?>
<sst xmlns="http://schemas.openxmlformats.org/spreadsheetml/2006/main" count="78" uniqueCount="59">
  <si>
    <t>№ п/п</t>
  </si>
  <si>
    <t>ФИО</t>
  </si>
  <si>
    <t>Примечание</t>
  </si>
  <si>
    <t>Должность</t>
  </si>
  <si>
    <t xml:space="preserve">Из них: </t>
  </si>
  <si>
    <t>основные</t>
  </si>
  <si>
    <t>внешн.</t>
  </si>
  <si>
    <t>временные</t>
  </si>
  <si>
    <t>времен.</t>
  </si>
  <si>
    <t>внешние совмест.</t>
  </si>
  <si>
    <t>руководители</t>
  </si>
  <si>
    <t>Совместительство</t>
  </si>
  <si>
    <t>Всего:</t>
  </si>
  <si>
    <t>Техник</t>
  </si>
  <si>
    <t>Медперсонал</t>
  </si>
  <si>
    <t>Немедицинский персонал</t>
  </si>
  <si>
    <t>врачи</t>
  </si>
  <si>
    <t>средний медперсонал</t>
  </si>
  <si>
    <t>младший медперсонал</t>
  </si>
  <si>
    <t>врачи, сред.медп. Млад</t>
  </si>
  <si>
    <t>СМ</t>
  </si>
  <si>
    <t>В</t>
  </si>
  <si>
    <t>ММ</t>
  </si>
  <si>
    <t>внутр. совмест.</t>
  </si>
  <si>
    <t>Р</t>
  </si>
  <si>
    <t xml:space="preserve"> </t>
  </si>
  <si>
    <t>НЕМЕДИЦИНСКИЙ ПЕРСОНАЛ</t>
  </si>
  <si>
    <t>МЕДПЕРСОНАЛ, всего</t>
  </si>
  <si>
    <t>иванов</t>
  </si>
  <si>
    <t>петров</t>
  </si>
  <si>
    <t>сидоркин</t>
  </si>
  <si>
    <t>назаров</t>
  </si>
  <si>
    <t>борисов</t>
  </si>
  <si>
    <t xml:space="preserve">Прохоров </t>
  </si>
  <si>
    <t>главный врач</t>
  </si>
  <si>
    <t>медицинская сестра</t>
  </si>
  <si>
    <t>сидорова</t>
  </si>
  <si>
    <t>санитарка</t>
  </si>
  <si>
    <t>кастелянша</t>
  </si>
  <si>
    <t>провизор</t>
  </si>
  <si>
    <t xml:space="preserve">сидоров </t>
  </si>
  <si>
    <t>медицинский брат</t>
  </si>
  <si>
    <t>внутр. Совм.</t>
  </si>
  <si>
    <t>внутр. Совм</t>
  </si>
  <si>
    <t>временный</t>
  </si>
  <si>
    <t>врач-терапевт</t>
  </si>
  <si>
    <t xml:space="preserve">АДМИНИСТРАТИВНО-УПРАВЛЕНЧЕСКИЙ ПЕРСОНАЛ               </t>
  </si>
  <si>
    <t>Р  - это руководитель, основной сотрудник</t>
  </si>
  <si>
    <t>В - врач - основной</t>
  </si>
  <si>
    <t>СМ - средний медперсонал, основной</t>
  </si>
  <si>
    <t>средний медперсонал, внутренний совместитель</t>
  </si>
  <si>
    <t>ММ- младший медперсонал, основной</t>
  </si>
  <si>
    <t>немедицинский персонал, временный</t>
  </si>
  <si>
    <t>немедицинский персонал, основной</t>
  </si>
  <si>
    <t xml:space="preserve">К примеру, средний медперсонал -  в организации 2 человека,  </t>
  </si>
  <si>
    <t>Один - основной работник, второй - внутренний совместитель</t>
  </si>
  <si>
    <t>поэтому в графе D39 должна "встать" цифра 1, и в графе D 40 - 1</t>
  </si>
  <si>
    <t>Как поставить в этих графах цифры автоматически? И возможно ли это сделать вообще?</t>
  </si>
  <si>
    <t>Всего в отдел. - 8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</si>
</sst>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9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8"/>
      <name val="Arial Cyr"/>
      <charset val="204"/>
    </font>
    <font>
      <sz val="10"/>
      <color rgb="FFFF0000"/>
      <name val="Arial Cyr"/>
      <charset val="204"/>
    </font>
    <font>
      <sz val="9"/>
      <color indexed="10"/>
      <name val="Arial Cyr"/>
      <charset val="204"/>
    </font>
    <font>
      <sz val="11"/>
      <color indexed="10"/>
      <name val="Arial Cyr"/>
      <charset val="204"/>
    </font>
    <font>
      <sz val="9"/>
      <color rgb="FFFF0000"/>
      <name val="Arial Cyr"/>
      <charset val="204"/>
    </font>
    <font>
      <b/>
      <sz val="14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0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12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6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8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7" fillId="0" borderId="24" xfId="0" applyFont="1" applyBorder="1" applyAlignment="1">
      <alignment horizontal="center" vertical="top" textRotation="90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164" fontId="10" fillId="4" borderId="34" xfId="0" applyNumberFormat="1" applyFont="1" applyFill="1" applyBorder="1" applyAlignment="1">
      <alignment vertical="center" wrapText="1"/>
    </xf>
    <xf numFmtId="164" fontId="10" fillId="4" borderId="12" xfId="0" applyNumberFormat="1" applyFont="1" applyFill="1" applyBorder="1" applyAlignment="1">
      <alignment vertical="center" wrapText="1"/>
    </xf>
    <xf numFmtId="0" fontId="10" fillId="0" borderId="34" xfId="0" applyNumberFormat="1" applyFont="1" applyFill="1" applyBorder="1" applyAlignment="1">
      <alignment vertical="center" wrapText="1"/>
    </xf>
    <xf numFmtId="0" fontId="10" fillId="0" borderId="12" xfId="0" applyNumberFormat="1" applyFont="1" applyFill="1" applyBorder="1" applyAlignment="1">
      <alignment vertical="center" wrapText="1"/>
    </xf>
    <xf numFmtId="0" fontId="10" fillId="4" borderId="12" xfId="0" applyNumberFormat="1" applyFont="1" applyFill="1" applyBorder="1" applyAlignment="1">
      <alignment vertical="center" wrapText="1"/>
    </xf>
    <xf numFmtId="0" fontId="13" fillId="0" borderId="33" xfId="0" applyFont="1" applyBorder="1" applyAlignment="1">
      <alignment horizontal="center" vertical="top" textRotation="90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right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24" xfId="0" applyFont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4" fillId="5" borderId="30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6" fillId="0" borderId="11" xfId="0" applyFont="1" applyBorder="1" applyAlignment="1">
      <alignment wrapText="1"/>
    </xf>
    <xf numFmtId="0" fontId="6" fillId="2" borderId="18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top" wrapText="1"/>
    </xf>
    <xf numFmtId="0" fontId="1" fillId="3" borderId="35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9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39"/>
  <sheetViews>
    <sheetView showGridLines="0" tabSelected="1" zoomScale="85" zoomScaleNormal="85" workbookViewId="0">
      <selection activeCell="E6" sqref="E6"/>
    </sheetView>
  </sheetViews>
  <sheetFormatPr defaultRowHeight="12.75" x14ac:dyDescent="0.2"/>
  <cols>
    <col min="1" max="1" width="4.28515625" style="54" customWidth="1"/>
    <col min="2" max="2" width="17.7109375" style="8" customWidth="1"/>
    <col min="3" max="3" width="13.5703125" style="8" customWidth="1"/>
    <col min="4" max="4" width="17.5703125" style="8" customWidth="1"/>
    <col min="5" max="5" width="8.42578125" style="11" customWidth="1"/>
    <col min="6" max="6" width="3.5703125" style="21" customWidth="1"/>
    <col min="7" max="7" width="3.85546875" style="43" customWidth="1"/>
    <col min="8" max="8" width="3.140625" style="21" customWidth="1"/>
    <col min="9" max="9" width="27.85546875" style="8" customWidth="1"/>
    <col min="10" max="10" width="17.85546875" customWidth="1"/>
  </cols>
  <sheetData>
    <row r="1" spans="1:10" ht="13.5" thickBot="1" x14ac:dyDescent="0.25">
      <c r="A1" s="47"/>
      <c r="C1" s="9"/>
      <c r="I1" s="13" t="s">
        <v>25</v>
      </c>
    </row>
    <row r="2" spans="1:10" ht="42" customHeight="1" thickBot="1" x14ac:dyDescent="0.25">
      <c r="A2" s="48" t="s">
        <v>0</v>
      </c>
      <c r="B2" s="16" t="s">
        <v>1</v>
      </c>
      <c r="C2" s="18" t="s">
        <v>2</v>
      </c>
      <c r="D2" s="16" t="s">
        <v>3</v>
      </c>
      <c r="E2" s="17" t="s">
        <v>11</v>
      </c>
      <c r="F2" s="28" t="s">
        <v>14</v>
      </c>
      <c r="G2" s="44" t="s">
        <v>19</v>
      </c>
      <c r="H2" s="20" t="s">
        <v>12</v>
      </c>
      <c r="I2" s="15"/>
    </row>
    <row r="3" spans="1:10" ht="13.5" thickBot="1" x14ac:dyDescent="0.25">
      <c r="A3" s="49"/>
      <c r="B3" s="88" t="s">
        <v>46</v>
      </c>
      <c r="C3" s="88"/>
      <c r="D3" s="88"/>
      <c r="E3" s="89"/>
      <c r="F3" s="89"/>
      <c r="G3" s="89"/>
      <c r="H3" s="89"/>
      <c r="I3" s="90"/>
    </row>
    <row r="4" spans="1:10" ht="38.25" customHeight="1" x14ac:dyDescent="0.2">
      <c r="A4" s="50">
        <v>1</v>
      </c>
      <c r="B4" s="23" t="s">
        <v>28</v>
      </c>
      <c r="C4" s="1"/>
      <c r="D4" s="25" t="s">
        <v>34</v>
      </c>
      <c r="E4" s="12"/>
      <c r="F4" s="79">
        <v>1</v>
      </c>
      <c r="G4" s="42" t="s">
        <v>24</v>
      </c>
      <c r="H4" s="22"/>
      <c r="I4" s="4" t="s">
        <v>47</v>
      </c>
    </row>
    <row r="5" spans="1:10" ht="13.5" customHeight="1" x14ac:dyDescent="0.2">
      <c r="A5" s="50">
        <f>MAX($A$4:A4)+1</f>
        <v>2</v>
      </c>
      <c r="B5" s="24" t="s">
        <v>29</v>
      </c>
      <c r="C5" s="1"/>
      <c r="D5" s="26" t="s">
        <v>45</v>
      </c>
      <c r="E5" s="12"/>
      <c r="F5" s="22">
        <v>1</v>
      </c>
      <c r="G5" s="42" t="s">
        <v>21</v>
      </c>
      <c r="H5" s="22"/>
      <c r="I5" s="4" t="s">
        <v>48</v>
      </c>
    </row>
    <row r="6" spans="1:10" ht="27" customHeight="1" x14ac:dyDescent="0.2">
      <c r="A6" s="50">
        <f>MAX($A$4:A5)+1</f>
        <v>3</v>
      </c>
      <c r="B6" s="24" t="s">
        <v>36</v>
      </c>
      <c r="C6" s="1"/>
      <c r="D6" s="26" t="s">
        <v>35</v>
      </c>
      <c r="E6" s="12"/>
      <c r="F6" s="78">
        <v>1</v>
      </c>
      <c r="G6" s="81" t="s">
        <v>20</v>
      </c>
      <c r="H6" s="22"/>
      <c r="I6" s="4" t="s">
        <v>49</v>
      </c>
    </row>
    <row r="7" spans="1:10" ht="30" customHeight="1" x14ac:dyDescent="0.2">
      <c r="A7" s="50">
        <f>MAX($A$4:A6)+1</f>
        <v>4</v>
      </c>
      <c r="B7" s="24" t="s">
        <v>40</v>
      </c>
      <c r="C7" s="1"/>
      <c r="D7" s="26" t="s">
        <v>41</v>
      </c>
      <c r="E7" s="80" t="s">
        <v>43</v>
      </c>
      <c r="F7" s="78">
        <v>1</v>
      </c>
      <c r="G7" s="81" t="s">
        <v>20</v>
      </c>
      <c r="H7" s="22"/>
      <c r="I7" s="4" t="s">
        <v>50</v>
      </c>
    </row>
    <row r="8" spans="1:10" ht="25.5" customHeight="1" x14ac:dyDescent="0.2">
      <c r="A8" s="50">
        <f>MAX($A$4:A7)+1</f>
        <v>5</v>
      </c>
      <c r="B8" s="24" t="s">
        <v>30</v>
      </c>
      <c r="C8" s="1"/>
      <c r="D8" s="26" t="s">
        <v>37</v>
      </c>
      <c r="E8" s="12"/>
      <c r="F8" s="22">
        <v>1</v>
      </c>
      <c r="G8" s="42" t="s">
        <v>22</v>
      </c>
      <c r="H8" s="22"/>
      <c r="I8" s="4" t="s">
        <v>51</v>
      </c>
    </row>
    <row r="9" spans="1:10" ht="27" customHeight="1" x14ac:dyDescent="0.2">
      <c r="A9" s="50">
        <f>MAX($A$4:A8)+1</f>
        <v>6</v>
      </c>
      <c r="B9" s="24" t="s">
        <v>33</v>
      </c>
      <c r="C9" s="1"/>
      <c r="D9" s="26" t="s">
        <v>38</v>
      </c>
      <c r="E9" s="12" t="s">
        <v>44</v>
      </c>
      <c r="F9" s="22"/>
      <c r="G9" s="42"/>
      <c r="H9" s="22"/>
      <c r="I9" s="4" t="s">
        <v>52</v>
      </c>
      <c r="J9" s="24"/>
    </row>
    <row r="10" spans="1:10" ht="27" customHeight="1" x14ac:dyDescent="0.2">
      <c r="A10" s="50">
        <f>MAX($A$4:A9)+1</f>
        <v>7</v>
      </c>
      <c r="B10" s="24" t="s">
        <v>31</v>
      </c>
      <c r="C10" s="1"/>
      <c r="D10" s="26" t="s">
        <v>39</v>
      </c>
      <c r="E10" s="12"/>
      <c r="F10" s="22"/>
      <c r="G10" s="42"/>
      <c r="H10" s="22"/>
      <c r="I10" s="4" t="s">
        <v>53</v>
      </c>
    </row>
    <row r="11" spans="1:10" ht="13.5" customHeight="1" x14ac:dyDescent="0.2">
      <c r="A11" s="50">
        <f>MAX($A$4:A10)+1</f>
        <v>8</v>
      </c>
      <c r="B11" s="24" t="s">
        <v>32</v>
      </c>
      <c r="C11" s="1"/>
      <c r="D11" s="27" t="s">
        <v>13</v>
      </c>
      <c r="E11" s="12"/>
      <c r="F11" s="22"/>
      <c r="G11" s="42"/>
      <c r="H11" s="22"/>
      <c r="I11" s="4"/>
    </row>
    <row r="12" spans="1:10" ht="15.75" thickBot="1" x14ac:dyDescent="0.3">
      <c r="A12" s="95" t="s">
        <v>58</v>
      </c>
      <c r="B12" s="96"/>
      <c r="C12" s="14"/>
      <c r="D12" s="5"/>
      <c r="E12" s="10"/>
      <c r="F12" s="40">
        <f>SUM(F4:F11)</f>
        <v>5</v>
      </c>
      <c r="G12" s="37">
        <f>SUM(G4:G11)</f>
        <v>0</v>
      </c>
      <c r="H12" s="19">
        <f>SUM(H4:H11)</f>
        <v>0</v>
      </c>
      <c r="I12" s="66"/>
    </row>
    <row r="13" spans="1:10" ht="15" customHeight="1" x14ac:dyDescent="0.2">
      <c r="A13" s="51"/>
      <c r="B13" s="2" t="s">
        <v>4</v>
      </c>
      <c r="C13" s="76" t="s">
        <v>5</v>
      </c>
      <c r="D13" s="3">
        <v>6</v>
      </c>
      <c r="E13" s="64"/>
      <c r="F13" s="41"/>
      <c r="G13" s="37"/>
      <c r="H13" s="7"/>
      <c r="I13" s="31"/>
    </row>
    <row r="14" spans="1:10" ht="32.25" customHeight="1" thickBot="1" x14ac:dyDescent="0.25">
      <c r="A14" s="51"/>
      <c r="B14" s="2"/>
      <c r="C14" s="75" t="s">
        <v>42</v>
      </c>
      <c r="D14" s="3">
        <v>1</v>
      </c>
      <c r="E14" s="64"/>
      <c r="F14" s="41"/>
      <c r="G14" s="37"/>
      <c r="H14" s="7"/>
      <c r="I14" s="32"/>
    </row>
    <row r="15" spans="1:10" ht="15" customHeight="1" x14ac:dyDescent="0.2">
      <c r="A15" s="51"/>
      <c r="B15" s="2"/>
      <c r="C15" s="75" t="s">
        <v>6</v>
      </c>
      <c r="D15" s="3">
        <v>0</v>
      </c>
      <c r="E15" s="64"/>
      <c r="F15" s="29">
        <f>F12</f>
        <v>5</v>
      </c>
      <c r="G15" s="38"/>
      <c r="H15" s="91" t="s">
        <v>14</v>
      </c>
      <c r="I15" s="92"/>
    </row>
    <row r="16" spans="1:10" ht="15.75" customHeight="1" thickBot="1" x14ac:dyDescent="0.25">
      <c r="A16" s="52"/>
      <c r="B16" s="6"/>
      <c r="C16" s="75" t="s">
        <v>8</v>
      </c>
      <c r="D16" s="3">
        <v>1</v>
      </c>
      <c r="E16" s="65"/>
      <c r="F16" s="30">
        <v>3</v>
      </c>
      <c r="G16" s="39"/>
      <c r="H16" s="93" t="s">
        <v>15</v>
      </c>
      <c r="I16" s="94"/>
    </row>
    <row r="17" spans="1:9" ht="15" thickBot="1" x14ac:dyDescent="0.25">
      <c r="A17" s="53"/>
      <c r="B17" s="97"/>
      <c r="C17" s="97"/>
      <c r="D17" s="97"/>
      <c r="E17" s="98"/>
      <c r="F17" s="98"/>
      <c r="G17" s="98"/>
      <c r="H17" s="98"/>
      <c r="I17" s="99"/>
    </row>
    <row r="18" spans="1:9" ht="13.5" thickBot="1" x14ac:dyDescent="0.25">
      <c r="B18" s="54"/>
      <c r="C18" s="54"/>
      <c r="D18" s="54"/>
      <c r="E18" s="55"/>
      <c r="F18" s="47"/>
      <c r="H18" s="47"/>
      <c r="I18" s="54"/>
    </row>
    <row r="19" spans="1:9" ht="32.25" customHeight="1" thickBot="1" x14ac:dyDescent="0.25">
      <c r="B19" s="83" t="s">
        <v>27</v>
      </c>
      <c r="C19" s="67">
        <f>F15</f>
        <v>5</v>
      </c>
      <c r="D19" s="62"/>
      <c r="E19" s="100" t="s">
        <v>26</v>
      </c>
      <c r="F19" s="101"/>
      <c r="G19" s="101"/>
      <c r="H19" s="101"/>
      <c r="I19" s="68">
        <v>3</v>
      </c>
    </row>
    <row r="20" spans="1:9" ht="25.5" customHeight="1" thickBot="1" x14ac:dyDescent="0.25">
      <c r="A20" s="69" t="s">
        <v>24</v>
      </c>
      <c r="B20" s="77" t="s">
        <v>10</v>
      </c>
      <c r="C20" s="74">
        <f>COUNTIF(G$4:G$11,A20)</f>
        <v>1</v>
      </c>
      <c r="D20" s="60"/>
      <c r="E20" s="61"/>
      <c r="F20" s="61"/>
      <c r="G20" s="61"/>
      <c r="H20" s="61"/>
      <c r="I20" s="63"/>
    </row>
    <row r="21" spans="1:9" ht="16.5" customHeight="1" x14ac:dyDescent="0.2">
      <c r="A21" s="102" t="s">
        <v>5</v>
      </c>
      <c r="B21" s="103"/>
      <c r="C21" s="82">
        <f>C20-SUM(C22:C24)</f>
        <v>1</v>
      </c>
    </row>
    <row r="22" spans="1:9" ht="16.5" customHeight="1" x14ac:dyDescent="0.2">
      <c r="A22" s="102" t="s">
        <v>23</v>
      </c>
      <c r="B22" s="103"/>
      <c r="C22" s="82">
        <f>SUMPRODUCT((LEFT(E$4:E$11,4)=LEFT(A22,4))*(LOOKUP(,-CODE(B$19:B22),A$19:A22)=G$4:G$11))</f>
        <v>0</v>
      </c>
    </row>
    <row r="23" spans="1:9" ht="15.75" customHeight="1" x14ac:dyDescent="0.2">
      <c r="A23" s="102" t="s">
        <v>9</v>
      </c>
      <c r="B23" s="103"/>
      <c r="C23" s="70">
        <f>SUMPRODUCT((LEFT(E$4:E$11,4)=LEFT(A23,4))*(LOOKUP(,-CODE(B$19:B23),A$19:A23)=G$4:G$11))</f>
        <v>0</v>
      </c>
    </row>
    <row r="24" spans="1:9" ht="15" customHeight="1" thickBot="1" x14ac:dyDescent="0.25">
      <c r="A24" s="104" t="s">
        <v>7</v>
      </c>
      <c r="B24" s="105"/>
      <c r="C24" s="71">
        <f>SUMPRODUCT((LEFT(E$4:E$11,4)=LEFT(A24,4))*(LOOKUP(,-CODE(B$19:B24),A$19:A24)=G$4:G$11))</f>
        <v>0</v>
      </c>
      <c r="D24" s="86"/>
      <c r="E24" s="87"/>
      <c r="F24" s="87"/>
      <c r="G24" s="87"/>
      <c r="H24" s="87"/>
      <c r="I24" s="87"/>
    </row>
    <row r="25" spans="1:9" ht="26.25" customHeight="1" x14ac:dyDescent="0.2">
      <c r="A25" s="72" t="s">
        <v>21</v>
      </c>
      <c r="B25" s="77" t="s">
        <v>16</v>
      </c>
      <c r="C25" s="74">
        <f>COUNTIF(G$4:G$11,A25)</f>
        <v>1</v>
      </c>
      <c r="D25" s="56"/>
      <c r="E25" s="57"/>
      <c r="F25" s="58"/>
      <c r="G25" s="45"/>
      <c r="H25" s="59"/>
    </row>
    <row r="26" spans="1:9" ht="16.5" customHeight="1" x14ac:dyDescent="0.2">
      <c r="A26" s="102" t="s">
        <v>5</v>
      </c>
      <c r="B26" s="103"/>
      <c r="C26" s="82">
        <f>C25-SUM(C27:C29)</f>
        <v>1</v>
      </c>
      <c r="D26" s="56"/>
      <c r="E26" s="57"/>
      <c r="F26" s="58"/>
      <c r="G26" s="45"/>
      <c r="H26" s="59"/>
    </row>
    <row r="27" spans="1:9" ht="18" customHeight="1" x14ac:dyDescent="0.2">
      <c r="A27" s="102" t="s">
        <v>23</v>
      </c>
      <c r="B27" s="103"/>
      <c r="C27" s="82">
        <f>SUMPRODUCT((LEFT(E$4:E$11,4)=LEFT(A27,4))*(LOOKUP(,-CODE(B$19:B27),A$19:A27)=G$4:G$11))</f>
        <v>0</v>
      </c>
      <c r="D27" s="56"/>
      <c r="E27" s="57"/>
      <c r="F27" s="58"/>
      <c r="G27" s="45"/>
      <c r="H27" s="59"/>
    </row>
    <row r="28" spans="1:9" ht="18" customHeight="1" x14ac:dyDescent="0.2">
      <c r="A28" s="102" t="s">
        <v>9</v>
      </c>
      <c r="B28" s="103"/>
      <c r="C28" s="70">
        <f>SUMPRODUCT((LEFT(E$4:E$11,4)=LEFT(A28,4))*(LOOKUP(,-CODE(B$19:B28),A$19:A28)=G$4:G$11))</f>
        <v>0</v>
      </c>
      <c r="D28" s="56"/>
      <c r="E28" s="57"/>
      <c r="F28" s="58"/>
      <c r="G28" s="45"/>
      <c r="H28" s="59"/>
    </row>
    <row r="29" spans="1:9" ht="18" customHeight="1" thickBot="1" x14ac:dyDescent="0.25">
      <c r="A29" s="106" t="s">
        <v>7</v>
      </c>
      <c r="B29" s="107"/>
      <c r="C29" s="71">
        <f>SUMPRODUCT((LEFT(E$4:E$11,4)=LEFT(A29,4))*(LOOKUP(,-CODE(B$19:B29),A$19:A29)=G$4:G$11))</f>
        <v>0</v>
      </c>
      <c r="D29" s="56"/>
      <c r="E29" s="57"/>
      <c r="F29" s="58"/>
      <c r="G29" s="45"/>
      <c r="H29" s="59"/>
    </row>
    <row r="30" spans="1:9" ht="30" customHeight="1" x14ac:dyDescent="0.2">
      <c r="A30" s="73" t="s">
        <v>20</v>
      </c>
      <c r="B30" s="77" t="s">
        <v>17</v>
      </c>
      <c r="C30" s="74">
        <f>COUNTIF(G$4:G$11,A30)</f>
        <v>2</v>
      </c>
      <c r="D30" s="84" t="s">
        <v>57</v>
      </c>
      <c r="E30" s="85"/>
      <c r="F30" s="85"/>
      <c r="G30" s="85"/>
      <c r="H30" s="85"/>
      <c r="I30" s="85"/>
    </row>
    <row r="31" spans="1:9" ht="16.5" customHeight="1" x14ac:dyDescent="0.2">
      <c r="A31" s="102" t="s">
        <v>5</v>
      </c>
      <c r="B31" s="103"/>
      <c r="C31" s="82">
        <f>C30-SUM(C32:C34)</f>
        <v>1</v>
      </c>
      <c r="D31" s="86" t="s">
        <v>54</v>
      </c>
      <c r="E31" s="87"/>
      <c r="F31" s="87"/>
      <c r="G31" s="87"/>
      <c r="H31" s="87"/>
      <c r="I31" s="87"/>
    </row>
    <row r="32" spans="1:9" ht="16.5" customHeight="1" x14ac:dyDescent="0.2">
      <c r="A32" s="102" t="s">
        <v>23</v>
      </c>
      <c r="B32" s="103"/>
      <c r="C32" s="82">
        <f>SUMPRODUCT((LEFT(E$4:E$11,4)=LEFT(A32,4))*(LOOKUP(,-CODE(B$19:B32),A$19:A32)=G$4:G$11))</f>
        <v>1</v>
      </c>
      <c r="D32" s="86" t="s">
        <v>55</v>
      </c>
      <c r="E32" s="87"/>
      <c r="F32" s="87"/>
      <c r="G32" s="87"/>
      <c r="H32" s="87"/>
      <c r="I32" s="87"/>
    </row>
    <row r="33" spans="1:9" ht="16.5" customHeight="1" x14ac:dyDescent="0.2">
      <c r="A33" s="102" t="s">
        <v>9</v>
      </c>
      <c r="B33" s="103"/>
      <c r="C33" s="70">
        <f>SUMPRODUCT((LEFT(E$4:E$11,4)=LEFT(A33,4))*(LOOKUP(,-CODE(B$19:B33),A$19:A33)=G$4:G$11))</f>
        <v>0</v>
      </c>
      <c r="D33" s="86" t="s">
        <v>56</v>
      </c>
      <c r="E33" s="87"/>
      <c r="F33" s="87"/>
      <c r="G33" s="87"/>
      <c r="H33" s="87"/>
      <c r="I33" s="87"/>
    </row>
    <row r="34" spans="1:9" ht="16.5" customHeight="1" thickBot="1" x14ac:dyDescent="0.25">
      <c r="A34" s="104" t="s">
        <v>7</v>
      </c>
      <c r="B34" s="105"/>
      <c r="C34" s="71">
        <f>SUMPRODUCT((LEFT(E$4:E$11,4)=LEFT(A34,4))*(LOOKUP(,-CODE(B$19:B34),A$19:A34)=G$4:G$11))</f>
        <v>0</v>
      </c>
      <c r="D34" s="36"/>
      <c r="E34" s="33"/>
      <c r="F34" s="46"/>
      <c r="G34" s="45"/>
      <c r="H34" s="34"/>
      <c r="I34" s="35"/>
    </row>
    <row r="35" spans="1:9" ht="33" customHeight="1" x14ac:dyDescent="0.2">
      <c r="A35" s="72" t="s">
        <v>22</v>
      </c>
      <c r="B35" s="77" t="s">
        <v>18</v>
      </c>
      <c r="C35" s="74">
        <f>COUNTIF(G$4:G$11,A35)</f>
        <v>1</v>
      </c>
      <c r="D35" s="36"/>
      <c r="E35" s="33"/>
      <c r="F35" s="46"/>
      <c r="G35" s="45"/>
      <c r="H35" s="34"/>
      <c r="I35" s="35"/>
    </row>
    <row r="36" spans="1:9" ht="18" customHeight="1" x14ac:dyDescent="0.2">
      <c r="A36" s="102" t="s">
        <v>5</v>
      </c>
      <c r="B36" s="103"/>
      <c r="C36" s="82">
        <f>C35-SUM(C37:C39)</f>
        <v>1</v>
      </c>
      <c r="D36" s="36"/>
      <c r="E36" s="33"/>
      <c r="F36" s="46"/>
      <c r="G36" s="45"/>
      <c r="H36" s="34"/>
      <c r="I36" s="35"/>
    </row>
    <row r="37" spans="1:9" ht="18" customHeight="1" x14ac:dyDescent="0.2">
      <c r="A37" s="102" t="s">
        <v>23</v>
      </c>
      <c r="B37" s="103"/>
      <c r="C37" s="82">
        <f>SUMPRODUCT((LEFT(E$4:E$11,4)=LEFT(A37,4))*(LOOKUP(,-CODE(B$19:B37),A$19:A37)=G$4:G$11))</f>
        <v>0</v>
      </c>
      <c r="D37" s="36"/>
      <c r="E37" s="33"/>
      <c r="F37" s="46"/>
      <c r="G37" s="45"/>
      <c r="H37" s="34"/>
      <c r="I37" s="35"/>
    </row>
    <row r="38" spans="1:9" ht="18" customHeight="1" x14ac:dyDescent="0.2">
      <c r="A38" s="102" t="s">
        <v>9</v>
      </c>
      <c r="B38" s="103"/>
      <c r="C38" s="70">
        <f>SUMPRODUCT((LEFT(E$4:E$11,4)=LEFT(A38,4))*(LOOKUP(,-CODE(B$19:B38),A$19:A38)=G$4:G$11))</f>
        <v>0</v>
      </c>
      <c r="D38" s="36"/>
      <c r="E38" s="33"/>
      <c r="F38" s="46"/>
      <c r="G38" s="45"/>
      <c r="H38" s="34"/>
      <c r="I38" s="35"/>
    </row>
    <row r="39" spans="1:9" ht="18" customHeight="1" thickBot="1" x14ac:dyDescent="0.25">
      <c r="A39" s="106" t="s">
        <v>7</v>
      </c>
      <c r="B39" s="107"/>
      <c r="C39" s="71">
        <f>SUMPRODUCT((LEFT(E$4:E$11,4)=LEFT(A39,4))*(LOOKUP(,-CODE(B$19:B39),A$19:A39)=G$4:G$11))</f>
        <v>0</v>
      </c>
      <c r="D39" s="36"/>
      <c r="E39" s="33"/>
      <c r="F39" s="46"/>
      <c r="G39" s="45"/>
      <c r="H39" s="34"/>
      <c r="I39" s="35"/>
    </row>
  </sheetData>
  <autoFilter ref="A2:I16"/>
  <mergeCells count="27">
    <mergeCell ref="A39:B39"/>
    <mergeCell ref="A38:B38"/>
    <mergeCell ref="A32:B32"/>
    <mergeCell ref="A33:B33"/>
    <mergeCell ref="A34:B34"/>
    <mergeCell ref="A36:B36"/>
    <mergeCell ref="A37:B37"/>
    <mergeCell ref="A26:B26"/>
    <mergeCell ref="A27:B27"/>
    <mergeCell ref="A28:B28"/>
    <mergeCell ref="A29:B29"/>
    <mergeCell ref="A31:B31"/>
    <mergeCell ref="E19:H19"/>
    <mergeCell ref="A21:B21"/>
    <mergeCell ref="A22:B22"/>
    <mergeCell ref="A23:B23"/>
    <mergeCell ref="A24:B24"/>
    <mergeCell ref="B3:I3"/>
    <mergeCell ref="H15:I15"/>
    <mergeCell ref="H16:I16"/>
    <mergeCell ref="A12:B12"/>
    <mergeCell ref="B17:I17"/>
    <mergeCell ref="D30:I30"/>
    <mergeCell ref="D31:I31"/>
    <mergeCell ref="D32:I32"/>
    <mergeCell ref="D24:I24"/>
    <mergeCell ref="D33:I33"/>
  </mergeCells>
  <pageMargins left="0.19" right="0.19" top="0.2" bottom="0.2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Александр</cp:lastModifiedBy>
  <cp:lastPrinted>2013-10-02T11:55:37Z</cp:lastPrinted>
  <dcterms:created xsi:type="dcterms:W3CDTF">2010-07-07T08:27:01Z</dcterms:created>
  <dcterms:modified xsi:type="dcterms:W3CDTF">2013-10-02T16:28:45Z</dcterms:modified>
</cp:coreProperties>
</file>