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AS\Dropbox\Для работы\"/>
    </mc:Choice>
  </mc:AlternateContent>
  <bookViews>
    <workbookView xWindow="120" yWindow="120" windowWidth="28680" windowHeight="123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E12" i="1"/>
  <c r="E11" i="1"/>
  <c r="D5" i="1" l="1"/>
  <c r="C7" i="1"/>
  <c r="E7" i="1" s="1"/>
  <c r="C8" i="1"/>
  <c r="E8" i="1" s="1"/>
  <c r="C5" i="1"/>
  <c r="E9" i="1"/>
  <c r="C10" i="1" l="1"/>
  <c r="E10" i="1" s="1"/>
  <c r="F11" i="1"/>
  <c r="G11" i="1" s="1"/>
  <c r="F12" i="1"/>
  <c r="G12" i="1" s="1"/>
  <c r="G18" i="1"/>
  <c r="G19" i="1" s="1"/>
  <c r="F9" i="1"/>
  <c r="G9" i="1" s="1"/>
  <c r="F8" i="1"/>
  <c r="G8" i="1" s="1"/>
  <c r="F7" i="1"/>
  <c r="G7" i="1" s="1"/>
  <c r="F10" i="1" l="1"/>
  <c r="G10" i="1" s="1"/>
  <c r="G14" i="1" s="1"/>
  <c r="E13" i="1"/>
  <c r="G20" i="1"/>
  <c r="F14" i="1" l="1"/>
  <c r="G21" i="1"/>
  <c r="G22" i="1" s="1"/>
</calcChain>
</file>

<file path=xl/comments1.xml><?xml version="1.0" encoding="utf-8"?>
<comments xmlns="http://schemas.openxmlformats.org/spreadsheetml/2006/main">
  <authors>
    <author>HP</author>
  </authors>
  <commentList>
    <comment ref="D5" authorId="0" shapeId="0">
      <text>
        <r>
          <rPr>
            <b/>
            <sz val="9"/>
            <color indexed="81"/>
            <rFont val="Tahoma"/>
            <charset val="1"/>
          </rPr>
          <t>HP:</t>
        </r>
        <r>
          <rPr>
            <sz val="9"/>
            <color indexed="81"/>
            <rFont val="Tahoma"/>
            <charset val="1"/>
          </rPr>
          <t xml:space="preserve">
принимает значения  0&lt;=D5&lt;=6&lt;=D5&lt;=10&lt;=D5&lt;=16&lt;=D5&lt;=24&lt;=D5&lt;=32&lt;=D5&lt;=36&lt;=D5&lt;=45&lt;=D5&lt;=52&lt;=D5&lt;=72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HP:</t>
        </r>
        <r>
          <rPr>
            <sz val="9"/>
            <color indexed="81"/>
            <rFont val="Tahoma"/>
            <family val="2"/>
            <charset val="204"/>
          </rPr>
          <t xml:space="preserve">
если:
0&lt;=D5&lt;=6 то F17=0,44
6&lt;=D5&lt;=10 то F17=0,4
10&lt;=D5&lt;=16 то F17=0,36
16&lt;=D5&lt;=24 то F17=0,3
24&lt;=D5&lt;=32 то F17=0,28
32&lt;=D5&lt;=36 то F17=0,26
36&lt;=D5&lt;=45 то F17=0,24
45&lt;=D4&lt;=52 то F17=0,22
52&lt;=D4&lt;=72 то F17=0,19</t>
        </r>
      </text>
    </comment>
  </commentList>
</comments>
</file>

<file path=xl/sharedStrings.xml><?xml version="1.0" encoding="utf-8"?>
<sst xmlns="http://schemas.openxmlformats.org/spreadsheetml/2006/main" count="95" uniqueCount="38">
  <si>
    <t>длинна</t>
  </si>
  <si>
    <t>шир</t>
  </si>
  <si>
    <t>выс</t>
  </si>
  <si>
    <t>шина</t>
  </si>
  <si>
    <t>рейка</t>
  </si>
  <si>
    <t>угол</t>
  </si>
  <si>
    <t>Лист</t>
  </si>
  <si>
    <t>На деталь</t>
  </si>
  <si>
    <t>На м2</t>
  </si>
  <si>
    <t>м2</t>
  </si>
  <si>
    <t>с допуском</t>
  </si>
  <si>
    <t>Зарплата</t>
  </si>
  <si>
    <t>норма</t>
  </si>
  <si>
    <t>Мат</t>
  </si>
  <si>
    <t>кол-во</t>
  </si>
  <si>
    <t>цена</t>
  </si>
  <si>
    <t>на дет.</t>
  </si>
  <si>
    <t>на м2</t>
  </si>
  <si>
    <t>Накладные</t>
  </si>
  <si>
    <t>Плановая прибыль</t>
  </si>
  <si>
    <t>ставка</t>
  </si>
  <si>
    <t>ч/ч</t>
  </si>
  <si>
    <t xml:space="preserve">НДС </t>
  </si>
  <si>
    <t>Итого</t>
  </si>
  <si>
    <t>Всего</t>
  </si>
  <si>
    <t>Болт</t>
  </si>
  <si>
    <t>Гайка</t>
  </si>
  <si>
    <t>S, м2</t>
  </si>
  <si>
    <t>P, м</t>
  </si>
  <si>
    <t>Требуется задать значение F17 в зависимости от  D5 (какие значения может принимать F17 в примечании)</t>
  </si>
  <si>
    <t>или можно задать в таблице</t>
  </si>
  <si>
    <t xml:space="preserve">если D5 </t>
  </si>
  <si>
    <t>от</t>
  </si>
  <si>
    <t>до</t>
  </si>
  <si>
    <t xml:space="preserve">если  D5 </t>
  </si>
  <si>
    <t>то F17 =</t>
  </si>
  <si>
    <t>Условие задачи в примечании или можно задать в таблице</t>
  </si>
  <si>
    <t>D5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</si>
</sst>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ont="1" applyFill="1" applyBorder="1"/>
    <xf numFmtId="0" fontId="0" fillId="2" borderId="1" xfId="0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/>
    <xf numFmtId="2" fontId="0" fillId="2" borderId="1" xfId="0" applyNumberFormat="1" applyFont="1" applyFill="1" applyBorder="1"/>
    <xf numFmtId="0" fontId="0" fillId="0" borderId="3" xfId="0" applyFont="1" applyBorder="1" applyAlignment="1"/>
    <xf numFmtId="0" fontId="0" fillId="3" borderId="1" xfId="0" applyFill="1" applyBorder="1"/>
    <xf numFmtId="2" fontId="0" fillId="0" borderId="4" xfId="0" applyNumberForma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1" xfId="0" applyFont="1" applyFill="1" applyBorder="1" applyAlignment="1"/>
    <xf numFmtId="9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/>
    <xf numFmtId="0" fontId="0" fillId="4" borderId="1" xfId="0" applyFill="1" applyBorder="1"/>
    <xf numFmtId="0" fontId="0" fillId="4" borderId="1" xfId="0" applyFont="1" applyFill="1" applyBorder="1"/>
    <xf numFmtId="2" fontId="0" fillId="4" borderId="1" xfId="0" applyNumberFormat="1" applyFont="1" applyFill="1" applyBorder="1"/>
    <xf numFmtId="2" fontId="1" fillId="4" borderId="1" xfId="0" applyNumberFormat="1" applyFont="1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/>
    <xf numFmtId="2" fontId="0" fillId="4" borderId="1" xfId="0" applyNumberFormat="1" applyFill="1" applyBorder="1"/>
    <xf numFmtId="0" fontId="1" fillId="0" borderId="3" xfId="0" applyFont="1" applyBorder="1" applyAlignment="1"/>
    <xf numFmtId="2" fontId="1" fillId="0" borderId="4" xfId="0" applyNumberFormat="1" applyFont="1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B1:R27"/>
  <sheetViews>
    <sheetView tabSelected="1" workbookViewId="0">
      <selection activeCell="H8" sqref="H8"/>
    </sheetView>
  </sheetViews>
  <sheetFormatPr defaultRowHeight="15" x14ac:dyDescent="0.25"/>
  <cols>
    <col min="5" max="5" width="11.7109375" bestFit="1" customWidth="1"/>
    <col min="6" max="6" width="10.5703125" bestFit="1" customWidth="1"/>
    <col min="7" max="7" width="12.42578125" customWidth="1"/>
    <col min="10" max="10" width="5" customWidth="1"/>
    <col min="11" max="11" width="5.7109375" customWidth="1"/>
    <col min="12" max="12" width="8.140625" customWidth="1"/>
    <col min="13" max="13" width="5.5703125" customWidth="1"/>
    <col min="14" max="14" width="5.42578125" customWidth="1"/>
    <col min="15" max="15" width="5.28515625" customWidth="1"/>
    <col min="16" max="16" width="3.85546875" customWidth="1"/>
  </cols>
  <sheetData>
    <row r="1" spans="2:13" x14ac:dyDescent="0.25">
      <c r="C1" s="3" t="s">
        <v>9</v>
      </c>
    </row>
    <row r="2" spans="2:13" x14ac:dyDescent="0.25">
      <c r="B2" s="5" t="s">
        <v>0</v>
      </c>
      <c r="C2" s="5" t="s">
        <v>1</v>
      </c>
      <c r="D2" s="5" t="s">
        <v>2</v>
      </c>
    </row>
    <row r="3" spans="2:13" x14ac:dyDescent="0.25">
      <c r="B3" s="5">
        <v>1.25</v>
      </c>
      <c r="C3" s="5">
        <v>1</v>
      </c>
      <c r="D3" s="5">
        <v>1</v>
      </c>
    </row>
    <row r="4" spans="2:13" x14ac:dyDescent="0.25">
      <c r="C4" s="3" t="s">
        <v>27</v>
      </c>
      <c r="D4" s="3" t="s">
        <v>28</v>
      </c>
      <c r="F4" s="2"/>
    </row>
    <row r="5" spans="2:13" x14ac:dyDescent="0.25">
      <c r="C5" s="7">
        <f>(C3+D3)*2*B3</f>
        <v>5</v>
      </c>
      <c r="D5" s="7">
        <f>(D3+C3)*2</f>
        <v>4</v>
      </c>
      <c r="E5" s="2" t="s">
        <v>36</v>
      </c>
      <c r="F5" s="1"/>
      <c r="J5" s="35"/>
      <c r="K5" s="35"/>
      <c r="L5" s="35"/>
      <c r="M5" s="35"/>
    </row>
    <row r="6" spans="2:13" x14ac:dyDescent="0.25">
      <c r="B6" s="4" t="s">
        <v>13</v>
      </c>
      <c r="C6" s="19" t="s">
        <v>14</v>
      </c>
      <c r="D6" s="19" t="s">
        <v>15</v>
      </c>
      <c r="E6" s="19" t="s">
        <v>16</v>
      </c>
      <c r="F6" s="19" t="s">
        <v>17</v>
      </c>
      <c r="G6" s="10" t="s">
        <v>10</v>
      </c>
      <c r="I6" s="38" t="s">
        <v>37</v>
      </c>
      <c r="J6" s="34" t="s">
        <v>32</v>
      </c>
      <c r="K6" s="36">
        <v>0</v>
      </c>
      <c r="L6" s="36" t="s">
        <v>33</v>
      </c>
      <c r="M6" s="36">
        <v>6</v>
      </c>
    </row>
    <row r="7" spans="2:13" x14ac:dyDescent="0.25">
      <c r="B7" s="5" t="s">
        <v>3</v>
      </c>
      <c r="C7" s="5">
        <f>(C3+D3)*2*2</f>
        <v>8</v>
      </c>
      <c r="D7" s="5">
        <v>18</v>
      </c>
      <c r="E7" s="6">
        <f>C7*D7</f>
        <v>144</v>
      </c>
      <c r="F7" s="12">
        <f>E7/C5</f>
        <v>28.8</v>
      </c>
      <c r="G7" s="11">
        <f>F7*1.3</f>
        <v>37.440000000000005</v>
      </c>
      <c r="I7" s="37" t="s">
        <v>37</v>
      </c>
      <c r="J7" s="34" t="s">
        <v>32</v>
      </c>
      <c r="K7" s="36">
        <v>6</v>
      </c>
      <c r="L7" s="36" t="s">
        <v>33</v>
      </c>
      <c r="M7" s="36">
        <v>10</v>
      </c>
    </row>
    <row r="8" spans="2:13" x14ac:dyDescent="0.25">
      <c r="B8" s="5" t="s">
        <v>4</v>
      </c>
      <c r="C8" s="5">
        <f>(C3+D3)*2*2</f>
        <v>8</v>
      </c>
      <c r="D8" s="5">
        <v>29</v>
      </c>
      <c r="E8" s="6">
        <f>C8*D8</f>
        <v>232</v>
      </c>
      <c r="F8" s="12">
        <f>E8/C5</f>
        <v>46.4</v>
      </c>
      <c r="G8" s="11">
        <f t="shared" ref="G8:G12" si="0">F8*1.3</f>
        <v>60.32</v>
      </c>
      <c r="I8" s="37" t="s">
        <v>37</v>
      </c>
      <c r="J8" s="34" t="s">
        <v>32</v>
      </c>
      <c r="K8" s="36">
        <v>10</v>
      </c>
      <c r="L8" s="36" t="s">
        <v>33</v>
      </c>
      <c r="M8" s="36">
        <v>16</v>
      </c>
    </row>
    <row r="9" spans="2:13" x14ac:dyDescent="0.25">
      <c r="B9" s="5" t="s">
        <v>5</v>
      </c>
      <c r="C9" s="5">
        <v>8</v>
      </c>
      <c r="D9" s="5">
        <v>8</v>
      </c>
      <c r="E9" s="6">
        <f>C9*D9</f>
        <v>64</v>
      </c>
      <c r="F9" s="12">
        <f>E9/C5</f>
        <v>12.8</v>
      </c>
      <c r="G9" s="11">
        <f t="shared" si="0"/>
        <v>16.64</v>
      </c>
      <c r="I9" s="37" t="s">
        <v>37</v>
      </c>
      <c r="J9" s="34" t="s">
        <v>32</v>
      </c>
      <c r="K9" s="36">
        <v>16</v>
      </c>
      <c r="L9" s="36" t="s">
        <v>33</v>
      </c>
      <c r="M9" s="36">
        <v>24</v>
      </c>
    </row>
    <row r="10" spans="2:13" x14ac:dyDescent="0.25">
      <c r="B10" s="5" t="s">
        <v>6</v>
      </c>
      <c r="C10" s="5">
        <f>C5+C5*0.1</f>
        <v>5.5</v>
      </c>
      <c r="D10" s="5">
        <v>600</v>
      </c>
      <c r="E10" s="6">
        <f>C10*D10</f>
        <v>3300</v>
      </c>
      <c r="F10" s="12">
        <f>E10/C5</f>
        <v>660</v>
      </c>
      <c r="G10" s="11">
        <f t="shared" si="0"/>
        <v>858</v>
      </c>
      <c r="I10" s="37" t="s">
        <v>37</v>
      </c>
      <c r="J10" s="34" t="s">
        <v>32</v>
      </c>
      <c r="K10" s="36">
        <v>24</v>
      </c>
      <c r="L10" s="36" t="s">
        <v>33</v>
      </c>
      <c r="M10" s="36">
        <v>32</v>
      </c>
    </row>
    <row r="11" spans="2:13" x14ac:dyDescent="0.25">
      <c r="B11" s="5" t="s">
        <v>25</v>
      </c>
      <c r="C11" s="5">
        <v>4</v>
      </c>
      <c r="D11" s="5">
        <v>0.6</v>
      </c>
      <c r="E11" s="6">
        <f>D11*C11</f>
        <v>2.4</v>
      </c>
      <c r="F11" s="12">
        <f>E11/C5</f>
        <v>0.48</v>
      </c>
      <c r="G11" s="11">
        <f t="shared" si="0"/>
        <v>0.624</v>
      </c>
      <c r="I11" s="37" t="s">
        <v>37</v>
      </c>
      <c r="J11" s="34" t="s">
        <v>32</v>
      </c>
      <c r="K11" s="36">
        <v>32</v>
      </c>
      <c r="L11" s="36" t="s">
        <v>33</v>
      </c>
      <c r="M11" s="36">
        <v>36</v>
      </c>
    </row>
    <row r="12" spans="2:13" x14ac:dyDescent="0.25">
      <c r="B12" s="5" t="s">
        <v>26</v>
      </c>
      <c r="C12" s="5">
        <v>4</v>
      </c>
      <c r="D12" s="5">
        <v>0.4</v>
      </c>
      <c r="E12" s="6">
        <f>D12*C12</f>
        <v>1.6</v>
      </c>
      <c r="F12" s="12">
        <f>E12/C5</f>
        <v>0.32</v>
      </c>
      <c r="G12" s="11">
        <f t="shared" si="0"/>
        <v>0.41600000000000004</v>
      </c>
      <c r="I12" s="37" t="s">
        <v>37</v>
      </c>
      <c r="J12" s="34" t="s">
        <v>32</v>
      </c>
      <c r="K12" s="36">
        <v>36</v>
      </c>
      <c r="L12" s="36" t="s">
        <v>33</v>
      </c>
      <c r="M12" s="36">
        <v>45</v>
      </c>
    </row>
    <row r="13" spans="2:13" x14ac:dyDescent="0.25">
      <c r="B13" s="5" t="s">
        <v>7</v>
      </c>
      <c r="C13" s="5"/>
      <c r="D13" s="5"/>
      <c r="E13" s="6">
        <f>SUM(E7:E11)</f>
        <v>3742.4</v>
      </c>
      <c r="F13" s="12"/>
      <c r="G13" s="11"/>
      <c r="I13" s="37" t="s">
        <v>37</v>
      </c>
      <c r="J13" s="34" t="s">
        <v>32</v>
      </c>
      <c r="K13" s="36">
        <v>45</v>
      </c>
      <c r="L13" s="36" t="s">
        <v>33</v>
      </c>
      <c r="M13" s="36">
        <v>52</v>
      </c>
    </row>
    <row r="14" spans="2:13" x14ac:dyDescent="0.25">
      <c r="B14" s="22" t="s">
        <v>8</v>
      </c>
      <c r="C14" s="22"/>
      <c r="D14" s="22"/>
      <c r="E14" s="23"/>
      <c r="F14" s="24">
        <f>SUM(F7:F13)</f>
        <v>748.80000000000007</v>
      </c>
      <c r="G14" s="25">
        <f>SUM(G7:G13)</f>
        <v>973.44</v>
      </c>
      <c r="I14" s="37" t="s">
        <v>37</v>
      </c>
      <c r="J14" s="34" t="s">
        <v>32</v>
      </c>
      <c r="K14" s="36">
        <v>52</v>
      </c>
      <c r="L14" s="36" t="s">
        <v>33</v>
      </c>
      <c r="M14" s="36">
        <v>72</v>
      </c>
    </row>
    <row r="15" spans="2:13" x14ac:dyDescent="0.25">
      <c r="B15" s="8"/>
      <c r="C15" s="9"/>
      <c r="D15" s="9"/>
      <c r="E15" s="13"/>
      <c r="F15" s="15" t="s">
        <v>12</v>
      </c>
      <c r="G15" s="11"/>
    </row>
    <row r="16" spans="2:13" x14ac:dyDescent="0.25">
      <c r="B16" s="8"/>
      <c r="C16" s="9"/>
      <c r="D16" s="9"/>
      <c r="E16" s="32" t="s">
        <v>20</v>
      </c>
      <c r="F16" s="33" t="s">
        <v>21</v>
      </c>
      <c r="G16" s="11"/>
    </row>
    <row r="17" spans="2:18" x14ac:dyDescent="0.25">
      <c r="B17" s="16" t="s">
        <v>11</v>
      </c>
      <c r="C17" s="17"/>
      <c r="D17" s="18"/>
      <c r="E17" s="7">
        <v>200</v>
      </c>
      <c r="F17" s="7">
        <v>0.44</v>
      </c>
      <c r="G17" s="14">
        <f>F17*E17*C5</f>
        <v>440</v>
      </c>
      <c r="H17" t="s">
        <v>29</v>
      </c>
    </row>
    <row r="18" spans="2:18" x14ac:dyDescent="0.25">
      <c r="B18" s="16" t="s">
        <v>18</v>
      </c>
      <c r="C18" s="17"/>
      <c r="D18" s="18"/>
      <c r="E18" s="20">
        <v>0.83</v>
      </c>
      <c r="F18" s="7"/>
      <c r="G18" s="14">
        <f>G17*E18</f>
        <v>365.2</v>
      </c>
      <c r="H18" t="s">
        <v>30</v>
      </c>
      <c r="L18" s="34"/>
      <c r="M18" s="35"/>
      <c r="N18" s="35"/>
      <c r="O18" s="35"/>
      <c r="P18" s="35"/>
      <c r="Q18" s="35"/>
      <c r="R18" s="36"/>
    </row>
    <row r="19" spans="2:18" x14ac:dyDescent="0.25">
      <c r="B19" s="16" t="s">
        <v>19</v>
      </c>
      <c r="C19" s="17"/>
      <c r="D19" s="18"/>
      <c r="E19" s="20">
        <v>0.3</v>
      </c>
      <c r="F19" s="7"/>
      <c r="G19" s="14">
        <f t="shared" ref="G19:G21" si="1">G18*E19</f>
        <v>109.55999999999999</v>
      </c>
      <c r="L19" s="34" t="s">
        <v>31</v>
      </c>
      <c r="M19" s="34" t="s">
        <v>32</v>
      </c>
      <c r="N19" s="36">
        <v>0</v>
      </c>
      <c r="O19" s="36" t="s">
        <v>33</v>
      </c>
      <c r="P19" s="36">
        <v>6</v>
      </c>
      <c r="Q19" s="36" t="s">
        <v>35</v>
      </c>
      <c r="R19" s="36">
        <v>0.44</v>
      </c>
    </row>
    <row r="20" spans="2:18" x14ac:dyDescent="0.25">
      <c r="B20" s="16" t="s">
        <v>23</v>
      </c>
      <c r="C20" s="17"/>
      <c r="D20" s="18"/>
      <c r="E20" s="20"/>
      <c r="F20" s="7"/>
      <c r="G20" s="14">
        <f>G17+G18+G19</f>
        <v>914.76</v>
      </c>
      <c r="L20" s="34" t="s">
        <v>34</v>
      </c>
      <c r="M20" s="34" t="s">
        <v>32</v>
      </c>
      <c r="N20" s="36">
        <v>6</v>
      </c>
      <c r="O20" s="36" t="s">
        <v>33</v>
      </c>
      <c r="P20" s="36">
        <v>10</v>
      </c>
      <c r="Q20" s="36" t="s">
        <v>35</v>
      </c>
      <c r="R20" s="36">
        <v>0.4</v>
      </c>
    </row>
    <row r="21" spans="2:18" x14ac:dyDescent="0.25">
      <c r="B21" s="16" t="s">
        <v>22</v>
      </c>
      <c r="C21" s="17"/>
      <c r="D21" s="18"/>
      <c r="E21" s="20">
        <v>0.18</v>
      </c>
      <c r="F21" s="7"/>
      <c r="G21" s="21">
        <f t="shared" si="1"/>
        <v>164.6568</v>
      </c>
      <c r="L21" s="36" t="s">
        <v>31</v>
      </c>
      <c r="M21" s="34" t="s">
        <v>32</v>
      </c>
      <c r="N21" s="36">
        <v>10</v>
      </c>
      <c r="O21" s="36" t="s">
        <v>33</v>
      </c>
      <c r="P21" s="36">
        <v>16</v>
      </c>
      <c r="Q21" s="36" t="s">
        <v>35</v>
      </c>
      <c r="R21" s="36">
        <v>0.36</v>
      </c>
    </row>
    <row r="22" spans="2:18" x14ac:dyDescent="0.25">
      <c r="B22" s="26" t="s">
        <v>24</v>
      </c>
      <c r="C22" s="27"/>
      <c r="D22" s="28"/>
      <c r="E22" s="29"/>
      <c r="F22" s="30"/>
      <c r="G22" s="31">
        <f>G20+G21+G14</f>
        <v>2052.8568</v>
      </c>
      <c r="L22" s="36" t="s">
        <v>31</v>
      </c>
      <c r="M22" s="34" t="s">
        <v>32</v>
      </c>
      <c r="N22" s="36">
        <v>16</v>
      </c>
      <c r="O22" s="36" t="s">
        <v>33</v>
      </c>
      <c r="P22" s="36">
        <v>24</v>
      </c>
      <c r="Q22" s="36" t="s">
        <v>35</v>
      </c>
      <c r="R22" s="36">
        <v>0.3</v>
      </c>
    </row>
    <row r="23" spans="2:18" x14ac:dyDescent="0.25">
      <c r="L23" s="36" t="s">
        <v>31</v>
      </c>
      <c r="M23" s="34" t="s">
        <v>32</v>
      </c>
      <c r="N23" s="36">
        <v>24</v>
      </c>
      <c r="O23" s="36" t="s">
        <v>33</v>
      </c>
      <c r="P23" s="36">
        <v>32</v>
      </c>
      <c r="Q23" s="36" t="s">
        <v>35</v>
      </c>
      <c r="R23" s="36">
        <v>0.28000000000000003</v>
      </c>
    </row>
    <row r="24" spans="2:18" x14ac:dyDescent="0.25">
      <c r="L24" s="36" t="s">
        <v>31</v>
      </c>
      <c r="M24" s="34" t="s">
        <v>32</v>
      </c>
      <c r="N24" s="36">
        <v>32</v>
      </c>
      <c r="O24" s="36" t="s">
        <v>33</v>
      </c>
      <c r="P24" s="36">
        <v>36</v>
      </c>
      <c r="Q24" s="36" t="s">
        <v>35</v>
      </c>
      <c r="R24" s="36">
        <v>0.26</v>
      </c>
    </row>
    <row r="25" spans="2:18" x14ac:dyDescent="0.25">
      <c r="L25" s="36" t="s">
        <v>31</v>
      </c>
      <c r="M25" s="34" t="s">
        <v>32</v>
      </c>
      <c r="N25" s="36">
        <v>36</v>
      </c>
      <c r="O25" s="36" t="s">
        <v>33</v>
      </c>
      <c r="P25" s="36">
        <v>45</v>
      </c>
      <c r="Q25" s="36" t="s">
        <v>35</v>
      </c>
      <c r="R25" s="36">
        <v>0.24</v>
      </c>
    </row>
    <row r="26" spans="2:18" x14ac:dyDescent="0.25">
      <c r="L26" s="36" t="s">
        <v>31</v>
      </c>
      <c r="M26" s="34" t="s">
        <v>32</v>
      </c>
      <c r="N26" s="36">
        <v>45</v>
      </c>
      <c r="O26" s="36" t="s">
        <v>33</v>
      </c>
      <c r="P26" s="36">
        <v>52</v>
      </c>
      <c r="Q26" s="36" t="s">
        <v>35</v>
      </c>
      <c r="R26" s="36">
        <v>0.22</v>
      </c>
    </row>
    <row r="27" spans="2:18" x14ac:dyDescent="0.25">
      <c r="L27" s="36" t="s">
        <v>31</v>
      </c>
      <c r="M27" s="34" t="s">
        <v>32</v>
      </c>
      <c r="N27" s="36">
        <v>52</v>
      </c>
      <c r="O27" s="36" t="s">
        <v>33</v>
      </c>
      <c r="P27" s="36">
        <v>72</v>
      </c>
      <c r="Q27" s="36" t="s">
        <v>35</v>
      </c>
      <c r="R27" s="36">
        <v>0.19</v>
      </c>
    </row>
  </sheetData>
  <mergeCells count="8">
    <mergeCell ref="J5:M5"/>
    <mergeCell ref="M18:Q18"/>
    <mergeCell ref="B21:D21"/>
    <mergeCell ref="B22:D22"/>
    <mergeCell ref="B20:D20"/>
    <mergeCell ref="B17:D17"/>
    <mergeCell ref="B18:D18"/>
    <mergeCell ref="B19:D1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Ya Blondinko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2013-09-30T08:08:49Z</dcterms:created>
  <dcterms:modified xsi:type="dcterms:W3CDTF">2013-09-30T14:41:22Z</dcterms:modified>
</cp:coreProperties>
</file>