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570" windowHeight="12405"/>
  </bookViews>
  <sheets>
    <sheet name="приложение НДС (2)" sheetId="26" r:id="rId1"/>
  </sheets>
  <externalReferences>
    <externalReference r:id="rId2"/>
    <externalReference r:id="rId3"/>
    <externalReference r:id="rId4"/>
  </externalReferences>
  <definedNames>
    <definedName name="АМОРТ_ИКУУГ" localSheetId="0">[1]АО!#REF!</definedName>
    <definedName name="АМОРТ_ИКУУГ">[1]АО!#REF!</definedName>
    <definedName name="АМОРТ_КПСТМ" localSheetId="0">[1]АО!#REF!</definedName>
    <definedName name="АМОРТ_КПСТМ">[1]АО!#REF!</definedName>
    <definedName name="БЕЗ_НДС">'[2]Расчет налогов (2)'!$Q$8</definedName>
    <definedName name="НДС">'приложение НДС (2)'!$I$5</definedName>
    <definedName name="НДС_СТАВКА">'[2]Расчет налогов (2)'!$B$4</definedName>
    <definedName name="НИМ">'[2]Расчет налогов (2)'!$B$15</definedName>
    <definedName name="НСП">'[2]Расчет налогов (2)'!$B$9</definedName>
    <definedName name="штат">[3]Инструкция!$B$19</definedName>
  </definedNames>
  <calcPr calcId="125725"/>
</workbook>
</file>

<file path=xl/calcChain.xml><?xml version="1.0" encoding="utf-8"?>
<calcChain xmlns="http://schemas.openxmlformats.org/spreadsheetml/2006/main">
  <c r="F12" i="26"/>
  <c r="D12"/>
  <c r="E12" l="1"/>
  <c r="G14"/>
  <c r="E13"/>
  <c r="E14"/>
  <c r="F14"/>
  <c r="D14"/>
  <c r="F13"/>
  <c r="G10"/>
  <c r="G9"/>
  <c r="G8"/>
  <c r="G7"/>
  <c r="G6"/>
  <c r="G13" s="1"/>
  <c r="G12" s="1"/>
</calcChain>
</file>

<file path=xl/sharedStrings.xml><?xml version="1.0" encoding="utf-8"?>
<sst xmlns="http://schemas.openxmlformats.org/spreadsheetml/2006/main" count="19" uniqueCount="11">
  <si>
    <t>руб.</t>
  </si>
  <si>
    <t>ед. изм.</t>
  </si>
  <si>
    <t>оплата проектно изыскательских работ</t>
  </si>
  <si>
    <t>ежемесячное закрытие работ</t>
  </si>
  <si>
    <t>аванс 100% оборудования</t>
  </si>
  <si>
    <t>аванс 20 % СМР</t>
  </si>
  <si>
    <t>НДС начислен к уплате</t>
  </si>
  <si>
    <t>Денежный поток от реализации услуг</t>
  </si>
  <si>
    <t>Денежный поток от закупки товаров, услуг</t>
  </si>
  <si>
    <t>ИТОГО НДС к уплате в бюджет</t>
  </si>
  <si>
    <t>НДС принят к ВЫЧЕТУ</t>
  </si>
</sst>
</file>

<file path=xl/styles.xml><?xml version="1.0" encoding="utf-8"?>
<styleSheet xmlns="http://schemas.openxmlformats.org/spreadsheetml/2006/main">
  <numFmts count="2">
    <numFmt numFmtId="164" formatCode="_-* #,##0.00_$_-;\-* #,##0.00_$_-;_-* &quot;-&quot;??_$_-;_-@_-"/>
    <numFmt numFmtId="165" formatCode="_-* #,##0.00&quot;$&quot;_-;\-* #,##0.00&quot;$&quot;_-;_-* &quot;-&quot;??&quot;$&quot;_-;_-@_-"/>
  </numFmts>
  <fonts count="2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i/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2" borderId="1" applyNumberFormat="0" applyAlignment="0" applyProtection="0"/>
    <xf numFmtId="0" fontId="10" fillId="16" borderId="2" applyNumberFormat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11" fillId="0" borderId="0"/>
    <xf numFmtId="0" fontId="6" fillId="4" borderId="7" applyNumberFormat="0" applyFont="0" applyAlignment="0" applyProtection="0"/>
    <xf numFmtId="0" fontId="5" fillId="2" borderId="8" applyNumberFormat="0" applyAlignment="0" applyProtection="0"/>
    <xf numFmtId="0" fontId="20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6" fillId="0" borderId="0"/>
    <xf numFmtId="9" fontId="11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4" fontId="0" fillId="0" borderId="0" xfId="0" applyNumberFormat="1"/>
    <xf numFmtId="0" fontId="4" fillId="0" borderId="0" xfId="0" applyFont="1" applyAlignment="1">
      <alignment horizontal="right"/>
    </xf>
    <xf numFmtId="0" fontId="0" fillId="19" borderId="0" xfId="0" applyFill="1" applyBorder="1"/>
    <xf numFmtId="0" fontId="21" fillId="17" borderId="10" xfId="0" applyFont="1" applyFill="1" applyBorder="1"/>
    <xf numFmtId="3" fontId="23" fillId="17" borderId="10" xfId="0" applyNumberFormat="1" applyFont="1" applyFill="1" applyBorder="1"/>
    <xf numFmtId="17" fontId="21" fillId="17" borderId="10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right"/>
    </xf>
    <xf numFmtId="3" fontId="23" fillId="0" borderId="10" xfId="0" applyNumberFormat="1" applyFont="1" applyBorder="1"/>
    <xf numFmtId="3" fontId="21" fillId="0" borderId="10" xfId="0" applyNumberFormat="1" applyFont="1" applyBorder="1"/>
    <xf numFmtId="3" fontId="22" fillId="0" borderId="10" xfId="0" applyNumberFormat="1" applyFont="1" applyBorder="1"/>
    <xf numFmtId="0" fontId="21" fillId="0" borderId="10" xfId="0" applyFont="1" applyBorder="1" applyAlignment="1">
      <alignment horizontal="right" wrapText="1"/>
    </xf>
    <xf numFmtId="0" fontId="22" fillId="18" borderId="10" xfId="0" applyFont="1" applyFill="1" applyBorder="1" applyAlignment="1">
      <alignment horizontal="right"/>
    </xf>
    <xf numFmtId="3" fontId="23" fillId="18" borderId="10" xfId="0" applyNumberFormat="1" applyFont="1" applyFill="1" applyBorder="1"/>
    <xf numFmtId="3" fontId="21" fillId="18" borderId="10" xfId="0" applyNumberFormat="1" applyFont="1" applyFill="1" applyBorder="1"/>
    <xf numFmtId="0" fontId="22" fillId="18" borderId="10" xfId="0" applyFont="1" applyFill="1" applyBorder="1" applyAlignment="1">
      <alignment horizontal="right" wrapText="1"/>
    </xf>
    <xf numFmtId="4" fontId="0" fillId="20" borderId="0" xfId="0" applyNumberFormat="1" applyFill="1"/>
    <xf numFmtId="3" fontId="21" fillId="21" borderId="10" xfId="0" applyNumberFormat="1" applyFont="1" applyFill="1" applyBorder="1"/>
    <xf numFmtId="3" fontId="21" fillId="22" borderId="10" xfId="0" applyNumberFormat="1" applyFont="1" applyFill="1" applyBorder="1"/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_Mortgage Calculator" xfId="28"/>
    <cellStyle name="Currency_Mortgage Calculator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_Mortgage Calculator" xfId="39"/>
    <cellStyle name="Note" xfId="40"/>
    <cellStyle name="Output" xfId="41"/>
    <cellStyle name="Title" xfId="42"/>
    <cellStyle name="Total" xfId="43"/>
    <cellStyle name="Warning Text" xfId="44"/>
    <cellStyle name="Обычный" xfId="0" builtinId="0"/>
    <cellStyle name="Обычный 2" xfId="45"/>
    <cellStyle name="Процентны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tinovich/&#1056;&#1072;&#1073;&#1086;&#1095;&#1080;&#1081;%20&#1089;&#1090;&#1086;&#1083;/&#1041;&#1080;&#1079;&#1085;&#1077;&#1089;-&#1087;&#1083;&#1072;&#1085;&#1099;/&#1056;&#1048;&#1050;%20&#1040;&#1057;&#1050;&#1059;&#1043;%202013.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72;%20&#1073;&#108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uggemannRusana/&#1052;&#1086;&#1080;%20&#1076;&#1086;&#1082;&#1091;&#1084;&#1077;&#1085;&#1090;&#1099;/Downloads/&#1076;&#1077;&#1085;&#1077;&#1078;&#1085;&#1099;&#1077;%20&#1087;&#1086;&#1090;&#1086;&#1082;&#1080;%20A102!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Исходные данные"/>
      <sheetName val="Финансирование"/>
      <sheetName val="Выручка"/>
      <sheetName val="Подряд"/>
      <sheetName val="АО"/>
      <sheetName val="ФОТ"/>
      <sheetName val="ТЗ"/>
      <sheetName val="Расчет налогов"/>
      <sheetName val="Денежные потоки"/>
      <sheetName val="Стоимость владения"/>
      <sheetName val="Транш 1"/>
      <sheetName val="Транш 2"/>
      <sheetName val="Транш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вестиции"/>
      <sheetName val="Финансирование"/>
      <sheetName val="Выручка"/>
      <sheetName val="Подряд"/>
      <sheetName val="АО"/>
      <sheetName val="ФОТ"/>
      <sheetName val="ТЗ"/>
      <sheetName val="Расчет налогов (2)"/>
      <sheetName val="Денежные потоки (2)"/>
      <sheetName val="Анализ чувствительности"/>
      <sheetName val="Транш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0.18</v>
          </cell>
        </row>
        <row r="8">
          <cell r="Q8">
            <v>0.84745762711864414</v>
          </cell>
        </row>
        <row r="9">
          <cell r="B9">
            <v>0.2</v>
          </cell>
        </row>
        <row r="15">
          <cell r="B15">
            <v>2.1999999999999999E-2</v>
          </cell>
        </row>
      </sheetData>
      <sheetData sheetId="8"/>
      <sheetData sheetId="9">
        <row r="5">
          <cell r="H5">
            <v>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МЕТА_А102"/>
      <sheetName val="Финансирование"/>
      <sheetName val="инвестиции"/>
      <sheetName val="Выручка"/>
      <sheetName val="Подряд"/>
      <sheetName val="АО"/>
      <sheetName val="ФОТ"/>
      <sheetName val="ТЗ"/>
      <sheetName val="Расчет налогов"/>
      <sheetName val="Денежные потоки"/>
      <sheetName val="Анализ чувствительности"/>
      <sheetName val="график "/>
      <sheetName val="график  (2)"/>
    </sheetNames>
    <sheetDataSet>
      <sheetData sheetId="0">
        <row r="19">
          <cell r="B19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J18"/>
  <sheetViews>
    <sheetView tabSelected="1" workbookViewId="0">
      <selection activeCell="D20" sqref="D20"/>
    </sheetView>
  </sheetViews>
  <sheetFormatPr defaultRowHeight="15"/>
  <cols>
    <col min="2" max="2" width="28.28515625" customWidth="1"/>
    <col min="3" max="3" width="6.42578125" style="1" customWidth="1"/>
    <col min="4" max="4" width="10.5703125" customWidth="1"/>
    <col min="5" max="5" width="10" bestFit="1" customWidth="1"/>
    <col min="6" max="6" width="11.42578125" customWidth="1"/>
    <col min="7" max="7" width="9.42578125" customWidth="1"/>
    <col min="8" max="8" width="10.28515625" customWidth="1"/>
    <col min="9" max="9" width="10.5703125" style="1" hidden="1" customWidth="1"/>
    <col min="10" max="10" width="12.42578125" style="2" bestFit="1" customWidth="1"/>
  </cols>
  <sheetData>
    <row r="5" spans="2:10">
      <c r="B5" s="5"/>
      <c r="C5" s="6" t="s">
        <v>1</v>
      </c>
      <c r="D5" s="7"/>
      <c r="E5" s="7"/>
      <c r="F5" s="7"/>
      <c r="G5" s="7"/>
      <c r="I5" s="17">
        <v>0.15254237288135594</v>
      </c>
    </row>
    <row r="6" spans="2:10">
      <c r="B6" s="13" t="s">
        <v>7</v>
      </c>
      <c r="C6" s="14" t="s">
        <v>0</v>
      </c>
      <c r="D6" s="15">
        <v>0</v>
      </c>
      <c r="E6" s="15">
        <v>100000</v>
      </c>
      <c r="F6" s="15">
        <v>100000</v>
      </c>
      <c r="G6" s="14">
        <f>SUM(D6:F6)</f>
        <v>200000</v>
      </c>
      <c r="H6" s="1"/>
      <c r="J6" s="1"/>
    </row>
    <row r="7" spans="2:10" hidden="1">
      <c r="B7" s="8" t="s">
        <v>2</v>
      </c>
      <c r="C7" s="9" t="s">
        <v>0</v>
      </c>
      <c r="D7" s="10"/>
      <c r="E7" s="10"/>
      <c r="F7" s="10">
        <v>2095970.2918</v>
      </c>
      <c r="G7" s="10">
        <f>SUM(D7:F7)</f>
        <v>2095970.2918</v>
      </c>
      <c r="H7" s="1"/>
    </row>
    <row r="8" spans="2:10" hidden="1">
      <c r="B8" s="8" t="s">
        <v>4</v>
      </c>
      <c r="C8" s="9" t="s">
        <v>0</v>
      </c>
      <c r="D8" s="10"/>
      <c r="E8" s="10"/>
      <c r="F8" s="10">
        <v>39916554.75</v>
      </c>
      <c r="G8" s="10">
        <f>SUM(D8:F8)</f>
        <v>39916554.75</v>
      </c>
      <c r="H8" s="1"/>
    </row>
    <row r="9" spans="2:10" hidden="1">
      <c r="B9" s="8" t="s">
        <v>5</v>
      </c>
      <c r="C9" s="9" t="s">
        <v>0</v>
      </c>
      <c r="D9" s="10"/>
      <c r="E9" s="10"/>
      <c r="F9" s="10">
        <v>10460525.093319999</v>
      </c>
      <c r="G9" s="10">
        <f>SUM(D9:F9)</f>
        <v>10460525.093319999</v>
      </c>
      <c r="H9" s="1"/>
    </row>
    <row r="10" spans="2:10" hidden="1">
      <c r="B10" s="8" t="s">
        <v>3</v>
      </c>
      <c r="C10" s="9" t="s">
        <v>0</v>
      </c>
      <c r="D10" s="11"/>
      <c r="E10" s="11"/>
      <c r="F10" s="10"/>
      <c r="G10" s="10">
        <f>SUM(D10:F10)</f>
        <v>0</v>
      </c>
      <c r="H10" s="1"/>
    </row>
    <row r="11" spans="2:10" ht="23.25">
      <c r="B11" s="16" t="s">
        <v>8</v>
      </c>
      <c r="C11" s="14" t="s">
        <v>0</v>
      </c>
      <c r="D11" s="15">
        <v>50000</v>
      </c>
      <c r="E11" s="15">
        <v>200000</v>
      </c>
      <c r="F11" s="15">
        <v>50000</v>
      </c>
      <c r="G11" s="14">
        <v>10000</v>
      </c>
    </row>
    <row r="12" spans="2:10" ht="19.5" customHeight="1">
      <c r="B12" s="12" t="s">
        <v>9</v>
      </c>
      <c r="C12" s="9" t="s">
        <v>0</v>
      </c>
      <c r="D12" s="18">
        <f>MIN(MAX(SUM($D13:D13)-SUM($D14:D14),0),0)</f>
        <v>0</v>
      </c>
      <c r="E12" s="18">
        <f>MIN(MAX(SUM($D13:E13)-SUM($D14:E14),0),0)</f>
        <v>0</v>
      </c>
      <c r="F12" s="18">
        <f>MIN(MAX(SUM($D13:F13)-SUM($D14:F14),0),0)</f>
        <v>0</v>
      </c>
      <c r="G12" s="19">
        <f>MIN(MAX(SUM($D13:G13)-SUM($D14:G14),0),G13-G14)</f>
        <v>13728.813559322029</v>
      </c>
      <c r="H12" s="1"/>
    </row>
    <row r="13" spans="2:10" ht="19.5" customHeight="1">
      <c r="B13" s="12" t="s">
        <v>6</v>
      </c>
      <c r="C13" s="9" t="s">
        <v>0</v>
      </c>
      <c r="D13" s="10">
        <v>0</v>
      </c>
      <c r="E13" s="10">
        <f>E6*НДС</f>
        <v>15254.237288135595</v>
      </c>
      <c r="F13" s="10">
        <f>F6*НДС</f>
        <v>15254.237288135595</v>
      </c>
      <c r="G13" s="10">
        <f>G6*НДС</f>
        <v>30508.47457627119</v>
      </c>
      <c r="H13" s="1"/>
    </row>
    <row r="14" spans="2:10" ht="19.5" customHeight="1">
      <c r="B14" s="12" t="s">
        <v>10</v>
      </c>
      <c r="C14" s="9" t="s">
        <v>0</v>
      </c>
      <c r="D14" s="10">
        <f>D11*НДС</f>
        <v>7627.1186440677975</v>
      </c>
      <c r="E14" s="10">
        <f>E11*НДС</f>
        <v>30508.47457627119</v>
      </c>
      <c r="F14" s="10">
        <f>F11*НДС</f>
        <v>7627.1186440677975</v>
      </c>
      <c r="G14" s="10">
        <f>G11*НДС</f>
        <v>1525.4237288135594</v>
      </c>
      <c r="H14" s="1"/>
    </row>
    <row r="15" spans="2:10">
      <c r="B15" s="3"/>
      <c r="H15" s="1"/>
    </row>
    <row r="17" spans="4:6">
      <c r="D17" s="4"/>
      <c r="E17" s="4"/>
      <c r="F17" s="4"/>
    </row>
    <row r="18" spans="4:6">
      <c r="D18" s="4"/>
      <c r="E18" s="4"/>
      <c r="F18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НДС (2)</vt:lpstr>
      <vt:lpstr>НДС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s.martinovich</dc:creator>
  <cp:lastModifiedBy>Rusana</cp:lastModifiedBy>
  <cp:lastPrinted>2013-09-25T04:32:34Z</cp:lastPrinted>
  <dcterms:created xsi:type="dcterms:W3CDTF">2013-08-23T10:39:01Z</dcterms:created>
  <dcterms:modified xsi:type="dcterms:W3CDTF">2013-09-25T08:50:06Z</dcterms:modified>
</cp:coreProperties>
</file>