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-195" windowWidth="16800" windowHeight="8010"/>
  </bookViews>
  <sheets>
    <sheet name="Сотрудники" sheetId="6" r:id="rId1"/>
    <sheet name="Сводная" sheetId="7" r:id="rId2"/>
    <sheet name="Лист1" sheetId="8" r:id="rId3"/>
  </sheets>
  <definedNames>
    <definedName name="_xlnm._FilterDatabase" localSheetId="0" hidden="1">Сотрудники!$A$2:$AI$11</definedName>
    <definedName name="Даты">Сотрудники!$E$2:$AH$2</definedName>
  </definedNames>
  <calcPr calcId="145621"/>
</workbook>
</file>

<file path=xl/calcChain.xml><?xml version="1.0" encoding="utf-8"?>
<calcChain xmlns="http://schemas.openxmlformats.org/spreadsheetml/2006/main">
  <c r="E15" i="7" l="1"/>
  <c r="E15" i="7" a="1"/>
  <c r="D15" i="7"/>
  <c r="D15" i="7" a="1"/>
  <c r="C15" i="7"/>
  <c r="C15" i="7" a="1"/>
  <c r="E14" i="7"/>
  <c r="E14" i="7" a="1"/>
  <c r="D14" i="7"/>
  <c r="D14" i="7" a="1"/>
  <c r="C14" i="7"/>
  <c r="C14" i="7" a="1"/>
  <c r="E13" i="7"/>
  <c r="E13" i="7" a="1"/>
  <c r="D13" i="7"/>
  <c r="D13" i="7" a="1"/>
  <c r="C13" i="7"/>
  <c r="C13" i="7" a="1"/>
  <c r="E12" i="7"/>
  <c r="E12" i="7" a="1"/>
  <c r="D12" i="7"/>
  <c r="D12" i="7" a="1"/>
  <c r="C12" i="7"/>
  <c r="C12" i="7" a="1"/>
  <c r="E11" i="7"/>
  <c r="E11" i="7" a="1"/>
  <c r="D11" i="7"/>
  <c r="D11" i="7" a="1"/>
  <c r="C11" i="7"/>
  <c r="C11" i="7" a="1"/>
  <c r="E10" i="7"/>
  <c r="E10" i="7" a="1"/>
  <c r="D10" i="7"/>
  <c r="D10" i="7" a="1"/>
  <c r="C10" i="7"/>
  <c r="C10" i="7" a="1"/>
  <c r="E9" i="7"/>
  <c r="E9" i="7" a="1"/>
  <c r="D9" i="7"/>
  <c r="D9" i="7" a="1"/>
  <c r="C9" i="7"/>
  <c r="C9" i="7" a="1"/>
  <c r="E8" i="7"/>
  <c r="E8" i="7" a="1"/>
  <c r="D8" i="7"/>
  <c r="D8" i="7" a="1"/>
  <c r="C8" i="7"/>
  <c r="C8" i="7" a="1"/>
  <c r="E7" i="7"/>
  <c r="E7" i="7" a="1"/>
  <c r="D7" i="7"/>
  <c r="D7" i="7" a="1"/>
  <c r="C7" i="7"/>
  <c r="C7" i="7" a="1"/>
  <c r="E6" i="7"/>
  <c r="E6" i="7" a="1"/>
  <c r="D6" i="7" a="1"/>
  <c r="D6" i="7" s="1"/>
  <c r="C6" i="7" a="1"/>
  <c r="C6" i="7" s="1"/>
  <c r="E30" i="7" a="1"/>
  <c r="E30" i="7" s="1"/>
  <c r="D30" i="7" a="1"/>
  <c r="D30" i="7" s="1"/>
  <c r="C30" i="7" a="1"/>
  <c r="C30" i="7" s="1"/>
  <c r="E29" i="7" a="1"/>
  <c r="E29" i="7" s="1"/>
  <c r="D29" i="7" a="1"/>
  <c r="D29" i="7" s="1"/>
  <c r="C29" i="7" a="1"/>
  <c r="C29" i="7" s="1"/>
  <c r="E28" i="7" a="1"/>
  <c r="E28" i="7" s="1"/>
  <c r="D28" i="7" a="1"/>
  <c r="D28" i="7" s="1"/>
  <c r="C28" i="7" a="1"/>
  <c r="C28" i="7" s="1"/>
  <c r="E27" i="7" a="1"/>
  <c r="E27" i="7" s="1"/>
  <c r="D27" i="7" a="1"/>
  <c r="D27" i="7" s="1"/>
  <c r="C27" i="7" a="1"/>
  <c r="C27" i="7" s="1"/>
  <c r="E26" i="7" a="1"/>
  <c r="E26" i="7" s="1"/>
  <c r="D26" i="7" a="1"/>
  <c r="D26" i="7" s="1"/>
  <c r="C26" i="7" a="1"/>
  <c r="C26" i="7" s="1"/>
  <c r="E25" i="7" a="1"/>
  <c r="E25" i="7" s="1"/>
  <c r="D25" i="7" a="1"/>
  <c r="D25" i="7" s="1"/>
  <c r="C25" i="7" a="1"/>
  <c r="C25" i="7" s="1"/>
  <c r="E24" i="7" a="1"/>
  <c r="E24" i="7" s="1"/>
  <c r="D24" i="7" a="1"/>
  <c r="D24" i="7" s="1"/>
  <c r="C24" i="7" a="1"/>
  <c r="C24" i="7" s="1"/>
  <c r="E23" i="7" a="1"/>
  <c r="E23" i="7" s="1"/>
  <c r="D23" i="7" a="1"/>
  <c r="D23" i="7" s="1"/>
  <c r="C23" i="7" a="1"/>
  <c r="C23" i="7" s="1"/>
  <c r="E22" i="7" a="1"/>
  <c r="E22" i="7" s="1"/>
  <c r="D22" i="7" a="1"/>
  <c r="D22" i="7" s="1"/>
  <c r="C22" i="7" a="1"/>
  <c r="C22" i="7" s="1"/>
  <c r="E21" i="7" a="1"/>
  <c r="E21" i="7" s="1"/>
  <c r="D21" i="7" a="1"/>
  <c r="D21" i="7" s="1"/>
  <c r="C21" i="7"/>
  <c r="C21" i="7" a="1"/>
  <c r="E59" i="7" a="1"/>
  <c r="E59" i="7" s="1"/>
  <c r="D59" i="7" a="1"/>
  <c r="D59" i="7" s="1"/>
  <c r="C59" i="7" a="1"/>
  <c r="C59" i="7" s="1"/>
  <c r="E58" i="7"/>
  <c r="E58" i="7" a="1"/>
  <c r="D58" i="7" a="1"/>
  <c r="D58" i="7" s="1"/>
  <c r="C58" i="7" a="1"/>
  <c r="C58" i="7" s="1"/>
  <c r="E57" i="7" a="1"/>
  <c r="E57" i="7" s="1"/>
  <c r="D57" i="7"/>
  <c r="D57" i="7" a="1"/>
  <c r="C57" i="7" a="1"/>
  <c r="C57" i="7" s="1"/>
  <c r="E56" i="7" a="1"/>
  <c r="E56" i="7" s="1"/>
  <c r="D56" i="7" a="1"/>
  <c r="D56" i="7" s="1"/>
  <c r="C56" i="7"/>
  <c r="C56" i="7" a="1"/>
  <c r="E55" i="7" a="1"/>
  <c r="E55" i="7" s="1"/>
  <c r="D55" i="7" a="1"/>
  <c r="D55" i="7" s="1"/>
  <c r="C55" i="7" a="1"/>
  <c r="C55" i="7" s="1"/>
  <c r="E54" i="7"/>
  <c r="E54" i="7" a="1"/>
  <c r="D54" i="7" a="1"/>
  <c r="D54" i="7" s="1"/>
  <c r="C54" i="7" a="1"/>
  <c r="C54" i="7" s="1"/>
  <c r="E53" i="7" a="1"/>
  <c r="E53" i="7" s="1"/>
  <c r="D53" i="7"/>
  <c r="D53" i="7" a="1"/>
  <c r="C53" i="7" a="1"/>
  <c r="C53" i="7" s="1"/>
  <c r="E52" i="7" a="1"/>
  <c r="E52" i="7" s="1"/>
  <c r="D52" i="7" a="1"/>
  <c r="D52" i="7" s="1"/>
  <c r="C52" i="7"/>
  <c r="C52" i="7" a="1"/>
  <c r="E51" i="7" a="1"/>
  <c r="E51" i="7" s="1"/>
  <c r="D51" i="7" a="1"/>
  <c r="D51" i="7" s="1"/>
  <c r="C51" i="7" a="1"/>
  <c r="C51" i="7" s="1"/>
  <c r="E50" i="7"/>
  <c r="E50" i="7" a="1"/>
  <c r="D50" i="7" a="1"/>
  <c r="D50" i="7" s="1"/>
  <c r="C50" i="7" a="1"/>
  <c r="C50" i="7" s="1"/>
  <c r="C37" i="7" a="1"/>
  <c r="C37" i="7" s="1"/>
  <c r="D37" i="7" a="1"/>
  <c r="D37" i="7" s="1"/>
  <c r="E37" i="7" a="1"/>
  <c r="E37" i="7" s="1"/>
  <c r="C38" i="7" a="1"/>
  <c r="C38" i="7" s="1"/>
  <c r="D38" i="7" a="1"/>
  <c r="D38" i="7" s="1"/>
  <c r="E38" i="7" a="1"/>
  <c r="E38" i="7" s="1"/>
  <c r="C39" i="7" a="1"/>
  <c r="C39" i="7" s="1"/>
  <c r="D39" i="7" a="1"/>
  <c r="D39" i="7" s="1"/>
  <c r="E39" i="7" a="1"/>
  <c r="E39" i="7" s="1"/>
  <c r="C40" i="7" a="1"/>
  <c r="C40" i="7" s="1"/>
  <c r="D40" i="7" a="1"/>
  <c r="D40" i="7" s="1"/>
  <c r="E40" i="7" a="1"/>
  <c r="E40" i="7" s="1"/>
  <c r="C41" i="7" a="1"/>
  <c r="C41" i="7" s="1"/>
  <c r="D41" i="7" a="1"/>
  <c r="D41" i="7" s="1"/>
  <c r="E41" i="7" a="1"/>
  <c r="E41" i="7" s="1"/>
  <c r="C42" i="7" a="1"/>
  <c r="C42" i="7" s="1"/>
  <c r="D42" i="7" a="1"/>
  <c r="D42" i="7" s="1"/>
  <c r="E42" i="7" a="1"/>
  <c r="E42" i="7" s="1"/>
  <c r="C43" i="7" a="1"/>
  <c r="C43" i="7" s="1"/>
  <c r="D43" i="7" a="1"/>
  <c r="D43" i="7" s="1"/>
  <c r="E43" i="7" a="1"/>
  <c r="E43" i="7" s="1"/>
  <c r="C44" i="7" a="1"/>
  <c r="C44" i="7" s="1"/>
  <c r="D44" i="7" a="1"/>
  <c r="D44" i="7" s="1"/>
  <c r="E44" i="7" a="1"/>
  <c r="E44" i="7" s="1"/>
  <c r="C45" i="7" a="1"/>
  <c r="C45" i="7" s="1"/>
  <c r="D45" i="7" a="1"/>
  <c r="D45" i="7" s="1"/>
  <c r="E45" i="7" a="1"/>
  <c r="E45" i="7" s="1"/>
  <c r="D36" i="7" a="1"/>
  <c r="D36" i="7" s="1"/>
  <c r="E36" i="7" a="1"/>
  <c r="E36" i="7" s="1"/>
  <c r="C36" i="7" a="1"/>
  <c r="C36" i="7" s="1"/>
  <c r="AJ4" i="6"/>
  <c r="AJ5" i="6"/>
  <c r="AJ6" i="6"/>
  <c r="AJ7" i="6"/>
  <c r="AJ8" i="6"/>
  <c r="AJ9" i="6"/>
  <c r="AJ10" i="6"/>
  <c r="AJ11" i="6"/>
  <c r="AJ12" i="6"/>
  <c r="AJ13" i="6"/>
  <c r="AJ14" i="6"/>
  <c r="AJ3" i="6"/>
  <c r="A8" i="8" l="1"/>
  <c r="A7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E16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4" i="6"/>
  <c r="AI7" i="6"/>
  <c r="AI3" i="6"/>
  <c r="AI8" i="6"/>
  <c r="AI14" i="6"/>
  <c r="AI10" i="6"/>
  <c r="AI5" i="6"/>
  <c r="AI9" i="6"/>
  <c r="AI11" i="6"/>
  <c r="AI6" i="6"/>
</calcChain>
</file>

<file path=xl/sharedStrings.xml><?xml version="1.0" encoding="utf-8"?>
<sst xmlns="http://schemas.openxmlformats.org/spreadsheetml/2006/main" count="191" uniqueCount="44">
  <si>
    <t>№</t>
  </si>
  <si>
    <t>Ф.И.О.</t>
  </si>
  <si>
    <t>проф.</t>
  </si>
  <si>
    <t>таб.№</t>
  </si>
  <si>
    <t>роспись</t>
  </si>
  <si>
    <t>ГРОЗ</t>
  </si>
  <si>
    <t>МГВМ</t>
  </si>
  <si>
    <t>от</t>
  </si>
  <si>
    <t>В</t>
  </si>
  <si>
    <t>ЭСП</t>
  </si>
  <si>
    <r>
      <t xml:space="preserve">ГРОЗ </t>
    </r>
    <r>
      <rPr>
        <vertAlign val="superscript"/>
        <sz val="16"/>
        <rFont val="FS Severstal"/>
        <charset val="204"/>
      </rPr>
      <t>ВГС</t>
    </r>
  </si>
  <si>
    <t>Бр</t>
  </si>
  <si>
    <t>Иванов_1</t>
  </si>
  <si>
    <t>Иванов_2</t>
  </si>
  <si>
    <t>Иванов_3</t>
  </si>
  <si>
    <t>Иванов_4</t>
  </si>
  <si>
    <t>Иванов_5</t>
  </si>
  <si>
    <t>Иванов_6</t>
  </si>
  <si>
    <t>Иванов_7</t>
  </si>
  <si>
    <t>Иванов_8</t>
  </si>
  <si>
    <t>Иванов_9</t>
  </si>
  <si>
    <t>Иванов_12</t>
  </si>
  <si>
    <t>смена 1</t>
  </si>
  <si>
    <t>смена 2</t>
  </si>
  <si>
    <t>смена 3</t>
  </si>
  <si>
    <t>смена 4</t>
  </si>
  <si>
    <t>На выход:</t>
  </si>
  <si>
    <t>Больничный:</t>
  </si>
  <si>
    <t>Б</t>
  </si>
  <si>
    <t>б</t>
  </si>
  <si>
    <t>Данные</t>
  </si>
  <si>
    <t>Первый</t>
  </si>
  <si>
    <t>Гвозди</t>
  </si>
  <si>
    <t>Второй</t>
  </si>
  <si>
    <t>Винты</t>
  </si>
  <si>
    <t>Третий</t>
  </si>
  <si>
    <t>Гайки</t>
  </si>
  <si>
    <t>Последний</t>
  </si>
  <si>
    <t>Болты</t>
  </si>
  <si>
    <t>Формула</t>
  </si>
  <si>
    <t>Описание (результат)</t>
  </si>
  <si>
    <t>Значение из второго аргумента A3 (Второй)</t>
  </si>
  <si>
    <t>Значение из четвертого аргумента B5 (Болты)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</si>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</sst>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6"/>
      <name val="FS Severstal"/>
      <charset val="204"/>
    </font>
    <font>
      <b/>
      <sz val="16"/>
      <name val="FS Severstal"/>
      <charset val="204"/>
    </font>
    <font>
      <sz val="16"/>
      <color indexed="8"/>
      <name val="FS Severstal"/>
      <charset val="204"/>
    </font>
    <font>
      <vertAlign val="superscript"/>
      <sz val="16"/>
      <name val="FS Severstal"/>
      <charset val="204"/>
    </font>
    <font>
      <i/>
      <u/>
      <sz val="16"/>
      <name val="FS Severstal"/>
      <charset val="204"/>
    </font>
    <font>
      <i/>
      <sz val="16"/>
      <name val="FS Severstal"/>
      <charset val="204"/>
    </font>
    <font>
      <b/>
      <sz val="16"/>
      <color indexed="10"/>
      <name val="FS Severstal"/>
      <charset val="204"/>
    </font>
    <font>
      <b/>
      <sz val="14"/>
      <name val="FS Severstal"/>
      <charset val="204"/>
    </font>
    <font>
      <sz val="10"/>
      <name val="Arial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0" fillId="4" borderId="0" xfId="0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0" fillId="5" borderId="0" xfId="0" applyFill="1"/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5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6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7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8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29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0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1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2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3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4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5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6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7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8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16</xdr:row>
      <xdr:rowOff>0</xdr:rowOff>
    </xdr:from>
    <xdr:to>
      <xdr:col>3</xdr:col>
      <xdr:colOff>666750</xdr:colOff>
      <xdr:row>17</xdr:row>
      <xdr:rowOff>19050</xdr:rowOff>
    </xdr:to>
    <xdr:sp macro="" textlink="">
      <xdr:nvSpPr>
        <xdr:cNvPr id="1039" name="Text Box 514"/>
        <xdr:cNvSpPr txBox="1">
          <a:spLocks noChangeArrowheads="1"/>
        </xdr:cNvSpPr>
      </xdr:nvSpPr>
      <xdr:spPr bwMode="auto">
        <a:xfrm>
          <a:off x="2952750" y="8134350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0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1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2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3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4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5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6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7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8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16</xdr:col>
      <xdr:colOff>114300</xdr:colOff>
      <xdr:row>17</xdr:row>
      <xdr:rowOff>19050</xdr:rowOff>
    </xdr:to>
    <xdr:sp macro="" textlink="">
      <xdr:nvSpPr>
        <xdr:cNvPr id="1049" name="Text Box 514"/>
        <xdr:cNvSpPr txBox="1">
          <a:spLocks noChangeArrowheads="1"/>
        </xdr:cNvSpPr>
      </xdr:nvSpPr>
      <xdr:spPr bwMode="auto">
        <a:xfrm>
          <a:off x="38671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0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1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2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3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4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5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6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7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17</xdr:col>
      <xdr:colOff>114300</xdr:colOff>
      <xdr:row>17</xdr:row>
      <xdr:rowOff>19050</xdr:rowOff>
    </xdr:to>
    <xdr:sp macro="" textlink="">
      <xdr:nvSpPr>
        <xdr:cNvPr id="1058" name="Text Box 514"/>
        <xdr:cNvSpPr txBox="1">
          <a:spLocks noChangeArrowheads="1"/>
        </xdr:cNvSpPr>
      </xdr:nvSpPr>
      <xdr:spPr bwMode="auto">
        <a:xfrm>
          <a:off x="41814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59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0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1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2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3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4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5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6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7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8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69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0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1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2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3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4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5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6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18</xdr:col>
      <xdr:colOff>114300</xdr:colOff>
      <xdr:row>17</xdr:row>
      <xdr:rowOff>19050</xdr:rowOff>
    </xdr:to>
    <xdr:sp macro="" textlink="">
      <xdr:nvSpPr>
        <xdr:cNvPr id="1077" name="Text Box 514"/>
        <xdr:cNvSpPr txBox="1">
          <a:spLocks noChangeArrowheads="1"/>
        </xdr:cNvSpPr>
      </xdr:nvSpPr>
      <xdr:spPr bwMode="auto">
        <a:xfrm>
          <a:off x="44958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78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79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0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1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2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3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4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5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6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7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8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89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0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1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2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3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4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5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6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19</xdr:col>
      <xdr:colOff>114300</xdr:colOff>
      <xdr:row>17</xdr:row>
      <xdr:rowOff>19050</xdr:rowOff>
    </xdr:to>
    <xdr:sp macro="" textlink="">
      <xdr:nvSpPr>
        <xdr:cNvPr id="1097" name="Text Box 514"/>
        <xdr:cNvSpPr txBox="1">
          <a:spLocks noChangeArrowheads="1"/>
        </xdr:cNvSpPr>
      </xdr:nvSpPr>
      <xdr:spPr bwMode="auto">
        <a:xfrm>
          <a:off x="48101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098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099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0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1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2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3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4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5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6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7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8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09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0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1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2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3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4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5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6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20</xdr:col>
      <xdr:colOff>114300</xdr:colOff>
      <xdr:row>17</xdr:row>
      <xdr:rowOff>19050</xdr:rowOff>
    </xdr:to>
    <xdr:sp macro="" textlink="">
      <xdr:nvSpPr>
        <xdr:cNvPr id="1117" name="Text Box 514"/>
        <xdr:cNvSpPr txBox="1">
          <a:spLocks noChangeArrowheads="1"/>
        </xdr:cNvSpPr>
      </xdr:nvSpPr>
      <xdr:spPr bwMode="auto">
        <a:xfrm>
          <a:off x="51244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18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19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0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1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2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3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4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5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6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7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8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29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0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1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2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3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4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21</xdr:col>
      <xdr:colOff>114300</xdr:colOff>
      <xdr:row>17</xdr:row>
      <xdr:rowOff>19050</xdr:rowOff>
    </xdr:to>
    <xdr:sp macro="" textlink="">
      <xdr:nvSpPr>
        <xdr:cNvPr id="1135" name="Text Box 514"/>
        <xdr:cNvSpPr txBox="1">
          <a:spLocks noChangeArrowheads="1"/>
        </xdr:cNvSpPr>
      </xdr:nvSpPr>
      <xdr:spPr bwMode="auto">
        <a:xfrm>
          <a:off x="54387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6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7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8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39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0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1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2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3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4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5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6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7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8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49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0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1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2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3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4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22</xdr:col>
      <xdr:colOff>114300</xdr:colOff>
      <xdr:row>17</xdr:row>
      <xdr:rowOff>19050</xdr:rowOff>
    </xdr:to>
    <xdr:sp macro="" textlink="">
      <xdr:nvSpPr>
        <xdr:cNvPr id="1155" name="Text Box 514"/>
        <xdr:cNvSpPr txBox="1">
          <a:spLocks noChangeArrowheads="1"/>
        </xdr:cNvSpPr>
      </xdr:nvSpPr>
      <xdr:spPr bwMode="auto">
        <a:xfrm>
          <a:off x="57531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6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7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8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59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0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1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2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3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4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5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6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7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8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69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0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1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2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23</xdr:col>
      <xdr:colOff>114300</xdr:colOff>
      <xdr:row>17</xdr:row>
      <xdr:rowOff>19050</xdr:rowOff>
    </xdr:to>
    <xdr:sp macro="" textlink="">
      <xdr:nvSpPr>
        <xdr:cNvPr id="1173" name="Text Box 514"/>
        <xdr:cNvSpPr txBox="1">
          <a:spLocks noChangeArrowheads="1"/>
        </xdr:cNvSpPr>
      </xdr:nvSpPr>
      <xdr:spPr bwMode="auto">
        <a:xfrm>
          <a:off x="60674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4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5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6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7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8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79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0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1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2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3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4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5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6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7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8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89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0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1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2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24</xdr:col>
      <xdr:colOff>114300</xdr:colOff>
      <xdr:row>17</xdr:row>
      <xdr:rowOff>19050</xdr:rowOff>
    </xdr:to>
    <xdr:sp macro="" textlink="">
      <xdr:nvSpPr>
        <xdr:cNvPr id="1193" name="Text Box 514"/>
        <xdr:cNvSpPr txBox="1">
          <a:spLocks noChangeArrowheads="1"/>
        </xdr:cNvSpPr>
      </xdr:nvSpPr>
      <xdr:spPr bwMode="auto">
        <a:xfrm>
          <a:off x="63817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4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5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6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7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8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199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0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1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2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3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4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5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6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7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8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09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0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1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2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25</xdr:col>
      <xdr:colOff>114300</xdr:colOff>
      <xdr:row>17</xdr:row>
      <xdr:rowOff>19050</xdr:rowOff>
    </xdr:to>
    <xdr:sp macro="" textlink="">
      <xdr:nvSpPr>
        <xdr:cNvPr id="1213" name="Text Box 514"/>
        <xdr:cNvSpPr txBox="1">
          <a:spLocks noChangeArrowheads="1"/>
        </xdr:cNvSpPr>
      </xdr:nvSpPr>
      <xdr:spPr bwMode="auto">
        <a:xfrm>
          <a:off x="66960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4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5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6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7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8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19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0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1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2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3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4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5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6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7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8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29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0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1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2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26</xdr:col>
      <xdr:colOff>114300</xdr:colOff>
      <xdr:row>17</xdr:row>
      <xdr:rowOff>19050</xdr:rowOff>
    </xdr:to>
    <xdr:sp macro="" textlink="">
      <xdr:nvSpPr>
        <xdr:cNvPr id="1233" name="Text Box 514"/>
        <xdr:cNvSpPr txBox="1">
          <a:spLocks noChangeArrowheads="1"/>
        </xdr:cNvSpPr>
      </xdr:nvSpPr>
      <xdr:spPr bwMode="auto">
        <a:xfrm>
          <a:off x="70104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4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5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6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7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8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39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0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1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2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3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4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5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6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7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8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49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0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1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2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27</xdr:col>
      <xdr:colOff>114300</xdr:colOff>
      <xdr:row>17</xdr:row>
      <xdr:rowOff>19050</xdr:rowOff>
    </xdr:to>
    <xdr:sp macro="" textlink="">
      <xdr:nvSpPr>
        <xdr:cNvPr id="1253" name="Text Box 514"/>
        <xdr:cNvSpPr txBox="1">
          <a:spLocks noChangeArrowheads="1"/>
        </xdr:cNvSpPr>
      </xdr:nvSpPr>
      <xdr:spPr bwMode="auto">
        <a:xfrm>
          <a:off x="73247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4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5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6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7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8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59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0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1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2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3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4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5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6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7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8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69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0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1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28</xdr:col>
      <xdr:colOff>114300</xdr:colOff>
      <xdr:row>17</xdr:row>
      <xdr:rowOff>19050</xdr:rowOff>
    </xdr:to>
    <xdr:sp macro="" textlink="">
      <xdr:nvSpPr>
        <xdr:cNvPr id="1272" name="Text Box 514"/>
        <xdr:cNvSpPr txBox="1">
          <a:spLocks noChangeArrowheads="1"/>
        </xdr:cNvSpPr>
      </xdr:nvSpPr>
      <xdr:spPr bwMode="auto">
        <a:xfrm>
          <a:off x="76390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3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4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5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6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7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8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79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0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1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2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3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4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5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6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7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8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89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0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1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29</xdr:col>
      <xdr:colOff>114300</xdr:colOff>
      <xdr:row>17</xdr:row>
      <xdr:rowOff>19050</xdr:rowOff>
    </xdr:to>
    <xdr:sp macro="" textlink="">
      <xdr:nvSpPr>
        <xdr:cNvPr id="1292" name="Text Box 514"/>
        <xdr:cNvSpPr txBox="1">
          <a:spLocks noChangeArrowheads="1"/>
        </xdr:cNvSpPr>
      </xdr:nvSpPr>
      <xdr:spPr bwMode="auto">
        <a:xfrm>
          <a:off x="79533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3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4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5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6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7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8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299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0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1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2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3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4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5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6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7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8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09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0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1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30</xdr:col>
      <xdr:colOff>114300</xdr:colOff>
      <xdr:row>17</xdr:row>
      <xdr:rowOff>19050</xdr:rowOff>
    </xdr:to>
    <xdr:sp macro="" textlink="">
      <xdr:nvSpPr>
        <xdr:cNvPr id="1312" name="Text Box 514"/>
        <xdr:cNvSpPr txBox="1">
          <a:spLocks noChangeArrowheads="1"/>
        </xdr:cNvSpPr>
      </xdr:nvSpPr>
      <xdr:spPr bwMode="auto">
        <a:xfrm>
          <a:off x="82677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3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4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5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6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7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8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19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0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1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2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3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4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5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6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7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8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29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0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1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31</xdr:col>
      <xdr:colOff>114300</xdr:colOff>
      <xdr:row>17</xdr:row>
      <xdr:rowOff>19050</xdr:rowOff>
    </xdr:to>
    <xdr:sp macro="" textlink="">
      <xdr:nvSpPr>
        <xdr:cNvPr id="1332" name="Text Box 514"/>
        <xdr:cNvSpPr txBox="1">
          <a:spLocks noChangeArrowheads="1"/>
        </xdr:cNvSpPr>
      </xdr:nvSpPr>
      <xdr:spPr bwMode="auto">
        <a:xfrm>
          <a:off x="85820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3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4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5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6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7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8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39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0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1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2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3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4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5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6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7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8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49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0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1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32</xdr:col>
      <xdr:colOff>114300</xdr:colOff>
      <xdr:row>17</xdr:row>
      <xdr:rowOff>19050</xdr:rowOff>
    </xdr:to>
    <xdr:sp macro="" textlink="">
      <xdr:nvSpPr>
        <xdr:cNvPr id="1352" name="Text Box 514"/>
        <xdr:cNvSpPr txBox="1">
          <a:spLocks noChangeArrowheads="1"/>
        </xdr:cNvSpPr>
      </xdr:nvSpPr>
      <xdr:spPr bwMode="auto">
        <a:xfrm>
          <a:off x="88963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3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4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5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6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7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8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59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0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1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2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3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4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5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6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7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8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69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70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33</xdr:col>
      <xdr:colOff>114300</xdr:colOff>
      <xdr:row>17</xdr:row>
      <xdr:rowOff>19050</xdr:rowOff>
    </xdr:to>
    <xdr:sp macro="" textlink="">
      <xdr:nvSpPr>
        <xdr:cNvPr id="1371" name="Text Box 514"/>
        <xdr:cNvSpPr txBox="1">
          <a:spLocks noChangeArrowheads="1"/>
        </xdr:cNvSpPr>
      </xdr:nvSpPr>
      <xdr:spPr bwMode="auto">
        <a:xfrm>
          <a:off x="92106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2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3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4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5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6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7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8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79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0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1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2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3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4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5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6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7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8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89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90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34</xdr:col>
      <xdr:colOff>114300</xdr:colOff>
      <xdr:row>17</xdr:row>
      <xdr:rowOff>19050</xdr:rowOff>
    </xdr:to>
    <xdr:sp macro="" textlink="">
      <xdr:nvSpPr>
        <xdr:cNvPr id="1391" name="Text Box 514"/>
        <xdr:cNvSpPr txBox="1">
          <a:spLocks noChangeArrowheads="1"/>
        </xdr:cNvSpPr>
      </xdr:nvSpPr>
      <xdr:spPr bwMode="auto">
        <a:xfrm>
          <a:off x="95250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2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3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4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5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6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7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8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399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0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1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2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3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4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5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6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7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8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09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10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34</xdr:col>
      <xdr:colOff>428625</xdr:colOff>
      <xdr:row>17</xdr:row>
      <xdr:rowOff>19050</xdr:rowOff>
    </xdr:to>
    <xdr:sp macro="" textlink="">
      <xdr:nvSpPr>
        <xdr:cNvPr id="1411" name="Text Box 514"/>
        <xdr:cNvSpPr txBox="1">
          <a:spLocks noChangeArrowheads="1"/>
        </xdr:cNvSpPr>
      </xdr:nvSpPr>
      <xdr:spPr bwMode="auto">
        <a:xfrm>
          <a:off x="98393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2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3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4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5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6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7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8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19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0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1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2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3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4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5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6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7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8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29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30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34</xdr:col>
      <xdr:colOff>742950</xdr:colOff>
      <xdr:row>17</xdr:row>
      <xdr:rowOff>19050</xdr:rowOff>
    </xdr:to>
    <xdr:sp macro="" textlink="">
      <xdr:nvSpPr>
        <xdr:cNvPr id="1431" name="Text Box 514"/>
        <xdr:cNvSpPr txBox="1">
          <a:spLocks noChangeArrowheads="1"/>
        </xdr:cNvSpPr>
      </xdr:nvSpPr>
      <xdr:spPr bwMode="auto">
        <a:xfrm>
          <a:off x="1015365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2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3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4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5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6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7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8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39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0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1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2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3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4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5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6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7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8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49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35</xdr:col>
      <xdr:colOff>247650</xdr:colOff>
      <xdr:row>17</xdr:row>
      <xdr:rowOff>19050</xdr:rowOff>
    </xdr:to>
    <xdr:sp macro="" textlink="">
      <xdr:nvSpPr>
        <xdr:cNvPr id="1450" name="Text Box 514"/>
        <xdr:cNvSpPr txBox="1">
          <a:spLocks noChangeArrowheads="1"/>
        </xdr:cNvSpPr>
      </xdr:nvSpPr>
      <xdr:spPr bwMode="auto">
        <a:xfrm>
          <a:off x="1046797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1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2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3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4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5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6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7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8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59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0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1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2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3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4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5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6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7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8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69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35</xdr:col>
      <xdr:colOff>560614</xdr:colOff>
      <xdr:row>17</xdr:row>
      <xdr:rowOff>19050</xdr:rowOff>
    </xdr:to>
    <xdr:sp macro="" textlink="">
      <xdr:nvSpPr>
        <xdr:cNvPr id="1470" name="Text Box 514"/>
        <xdr:cNvSpPr txBox="1">
          <a:spLocks noChangeArrowheads="1"/>
        </xdr:cNvSpPr>
      </xdr:nvSpPr>
      <xdr:spPr bwMode="auto">
        <a:xfrm>
          <a:off x="10782300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1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2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3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4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5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6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7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8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79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0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1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2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3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4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5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6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7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8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89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36</xdr:col>
      <xdr:colOff>179615</xdr:colOff>
      <xdr:row>17</xdr:row>
      <xdr:rowOff>19050</xdr:rowOff>
    </xdr:to>
    <xdr:sp macro="" textlink="">
      <xdr:nvSpPr>
        <xdr:cNvPr id="1490" name="Text Box 514"/>
        <xdr:cNvSpPr txBox="1">
          <a:spLocks noChangeArrowheads="1"/>
        </xdr:cNvSpPr>
      </xdr:nvSpPr>
      <xdr:spPr bwMode="auto">
        <a:xfrm>
          <a:off x="11096625" y="8134350"/>
          <a:ext cx="3638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28575</xdr:colOff>
      <xdr:row>16</xdr:row>
      <xdr:rowOff>0</xdr:rowOff>
    </xdr:from>
    <xdr:to>
      <xdr:col>35</xdr:col>
      <xdr:colOff>66675</xdr:colOff>
      <xdr:row>17</xdr:row>
      <xdr:rowOff>19050</xdr:rowOff>
    </xdr:to>
    <xdr:sp macro="" textlink="">
      <xdr:nvSpPr>
        <xdr:cNvPr id="1492" name="Text Box 514"/>
        <xdr:cNvSpPr txBox="1">
          <a:spLocks noChangeArrowheads="1"/>
        </xdr:cNvSpPr>
      </xdr:nvSpPr>
      <xdr:spPr bwMode="auto">
        <a:xfrm>
          <a:off x="11506200" y="8134350"/>
          <a:ext cx="2419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49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2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0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51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1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52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2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2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3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54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4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4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4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5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56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6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7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8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59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7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8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09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0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1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2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3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4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5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66675</xdr:colOff>
      <xdr:row>17</xdr:row>
      <xdr:rowOff>19050</xdr:rowOff>
    </xdr:to>
    <xdr:sp macro="" textlink="">
      <xdr:nvSpPr>
        <xdr:cNvPr id="1616" name="Text Box 514"/>
        <xdr:cNvSpPr txBox="1">
          <a:spLocks noChangeArrowheads="1"/>
        </xdr:cNvSpPr>
      </xdr:nvSpPr>
      <xdr:spPr bwMode="auto">
        <a:xfrm>
          <a:off x="13049250" y="8134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19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0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1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2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3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4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5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6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7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35</xdr:col>
      <xdr:colOff>0</xdr:colOff>
      <xdr:row>17</xdr:row>
      <xdr:rowOff>19050</xdr:rowOff>
    </xdr:to>
    <xdr:sp macro="" textlink="">
      <xdr:nvSpPr>
        <xdr:cNvPr id="1628" name="Text Box 514"/>
        <xdr:cNvSpPr txBox="1">
          <a:spLocks noChangeArrowheads="1"/>
        </xdr:cNvSpPr>
      </xdr:nvSpPr>
      <xdr:spPr bwMode="auto">
        <a:xfrm>
          <a:off x="11410950" y="8134350"/>
          <a:ext cx="2447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2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3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2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3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4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5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6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7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8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49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50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35</xdr:col>
      <xdr:colOff>295275</xdr:colOff>
      <xdr:row>17</xdr:row>
      <xdr:rowOff>19050</xdr:rowOff>
    </xdr:to>
    <xdr:sp macro="" textlink="">
      <xdr:nvSpPr>
        <xdr:cNvPr id="1651" name="Text Box 514"/>
        <xdr:cNvSpPr txBox="1">
          <a:spLocks noChangeArrowheads="1"/>
        </xdr:cNvSpPr>
      </xdr:nvSpPr>
      <xdr:spPr bwMode="auto">
        <a:xfrm>
          <a:off x="1172527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5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6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7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8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79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0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1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2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3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4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5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35</xdr:col>
      <xdr:colOff>608239</xdr:colOff>
      <xdr:row>17</xdr:row>
      <xdr:rowOff>19050</xdr:rowOff>
    </xdr:to>
    <xdr:sp macro="" textlink="">
      <xdr:nvSpPr>
        <xdr:cNvPr id="1686" name="Text Box 514"/>
        <xdr:cNvSpPr txBox="1">
          <a:spLocks noChangeArrowheads="1"/>
        </xdr:cNvSpPr>
      </xdr:nvSpPr>
      <xdr:spPr bwMode="auto">
        <a:xfrm>
          <a:off x="12039600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8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8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8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69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0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2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3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4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5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6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7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8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19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20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36</xdr:col>
      <xdr:colOff>227240</xdr:colOff>
      <xdr:row>17</xdr:row>
      <xdr:rowOff>19050</xdr:rowOff>
    </xdr:to>
    <xdr:sp macro="" textlink="">
      <xdr:nvSpPr>
        <xdr:cNvPr id="1721" name="Text Box 514"/>
        <xdr:cNvSpPr txBox="1">
          <a:spLocks noChangeArrowheads="1"/>
        </xdr:cNvSpPr>
      </xdr:nvSpPr>
      <xdr:spPr bwMode="auto">
        <a:xfrm>
          <a:off x="12353925" y="8134350"/>
          <a:ext cx="2428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2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3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6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7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8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49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0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1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2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3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4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39</xdr:col>
      <xdr:colOff>246290</xdr:colOff>
      <xdr:row>17</xdr:row>
      <xdr:rowOff>19050</xdr:rowOff>
    </xdr:to>
    <xdr:sp macro="" textlink="">
      <xdr:nvSpPr>
        <xdr:cNvPr id="1755" name="Text Box 514"/>
        <xdr:cNvSpPr txBox="1">
          <a:spLocks noChangeArrowheads="1"/>
        </xdr:cNvSpPr>
      </xdr:nvSpPr>
      <xdr:spPr bwMode="auto">
        <a:xfrm>
          <a:off x="12668250" y="8134350"/>
          <a:ext cx="30765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5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5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5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5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6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7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8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69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0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1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2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3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4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36</xdr:col>
      <xdr:colOff>112940</xdr:colOff>
      <xdr:row>17</xdr:row>
      <xdr:rowOff>19050</xdr:rowOff>
    </xdr:to>
    <xdr:sp macro="" textlink="">
      <xdr:nvSpPr>
        <xdr:cNvPr id="1775" name="Text Box 514"/>
        <xdr:cNvSpPr txBox="1">
          <a:spLocks noChangeArrowheads="1"/>
        </xdr:cNvSpPr>
      </xdr:nvSpPr>
      <xdr:spPr bwMode="auto">
        <a:xfrm>
          <a:off x="13049250" y="8134350"/>
          <a:ext cx="1619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28575</xdr:colOff>
      <xdr:row>16</xdr:row>
      <xdr:rowOff>0</xdr:rowOff>
    </xdr:from>
    <xdr:to>
      <xdr:col>30</xdr:col>
      <xdr:colOff>76200</xdr:colOff>
      <xdr:row>16</xdr:row>
      <xdr:rowOff>159204</xdr:rowOff>
    </xdr:to>
    <xdr:sp macro="" textlink="">
      <xdr:nvSpPr>
        <xdr:cNvPr id="1776" name="Text Box 514"/>
        <xdr:cNvSpPr txBox="1">
          <a:spLocks noChangeArrowheads="1"/>
        </xdr:cNvSpPr>
      </xdr:nvSpPr>
      <xdr:spPr bwMode="auto">
        <a:xfrm>
          <a:off x="11506200" y="8534400"/>
          <a:ext cx="3619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7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8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9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179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79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180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0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1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2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182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2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183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3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4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5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185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5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186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6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7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8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188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8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189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89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0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1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191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1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192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2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3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4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194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4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195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5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6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7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197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7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198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8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199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00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00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0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01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1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2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3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03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3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04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4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5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6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06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6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07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7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8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9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09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09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10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0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1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2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12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2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13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3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4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5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15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5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16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6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7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8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18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8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19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19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0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1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21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1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22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2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3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4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24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4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25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5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6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7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27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7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28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8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29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30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30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0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31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1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2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3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33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3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34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4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5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6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36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6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37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7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8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9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39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39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40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0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1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2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42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2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43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3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4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5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45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5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46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6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7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8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48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8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49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49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0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1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51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1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52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2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3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4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54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4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55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5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6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7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257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7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258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8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59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60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260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0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261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1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2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3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263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3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264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4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5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6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266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6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267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7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2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3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4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5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6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7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8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89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90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247650</xdr:colOff>
      <xdr:row>16</xdr:row>
      <xdr:rowOff>0</xdr:rowOff>
    </xdr:from>
    <xdr:to>
      <xdr:col>6</xdr:col>
      <xdr:colOff>47625</xdr:colOff>
      <xdr:row>17</xdr:row>
      <xdr:rowOff>19050</xdr:rowOff>
    </xdr:to>
    <xdr:sp macro="" textlink="">
      <xdr:nvSpPr>
        <xdr:cNvPr id="2691" name="Text Box 514"/>
        <xdr:cNvSpPr txBox="1">
          <a:spLocks noChangeArrowheads="1"/>
        </xdr:cNvSpPr>
      </xdr:nvSpPr>
      <xdr:spPr bwMode="auto">
        <a:xfrm>
          <a:off x="38671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7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8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699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0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1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2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3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4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5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247650</xdr:colOff>
      <xdr:row>16</xdr:row>
      <xdr:rowOff>0</xdr:rowOff>
    </xdr:from>
    <xdr:to>
      <xdr:col>7</xdr:col>
      <xdr:colOff>47625</xdr:colOff>
      <xdr:row>17</xdr:row>
      <xdr:rowOff>19050</xdr:rowOff>
    </xdr:to>
    <xdr:sp macro="" textlink="">
      <xdr:nvSpPr>
        <xdr:cNvPr id="2706" name="Text Box 514"/>
        <xdr:cNvSpPr txBox="1">
          <a:spLocks noChangeArrowheads="1"/>
        </xdr:cNvSpPr>
      </xdr:nvSpPr>
      <xdr:spPr bwMode="auto">
        <a:xfrm>
          <a:off x="41814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0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2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3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4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5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6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7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8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19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20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16</xdr:row>
      <xdr:rowOff>0</xdr:rowOff>
    </xdr:from>
    <xdr:to>
      <xdr:col>8</xdr:col>
      <xdr:colOff>47625</xdr:colOff>
      <xdr:row>17</xdr:row>
      <xdr:rowOff>19050</xdr:rowOff>
    </xdr:to>
    <xdr:sp macro="" textlink="">
      <xdr:nvSpPr>
        <xdr:cNvPr id="2721" name="Text Box 514"/>
        <xdr:cNvSpPr txBox="1">
          <a:spLocks noChangeArrowheads="1"/>
        </xdr:cNvSpPr>
      </xdr:nvSpPr>
      <xdr:spPr bwMode="auto">
        <a:xfrm>
          <a:off x="44958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7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8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29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0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1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2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3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4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5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16</xdr:row>
      <xdr:rowOff>0</xdr:rowOff>
    </xdr:from>
    <xdr:to>
      <xdr:col>9</xdr:col>
      <xdr:colOff>47625</xdr:colOff>
      <xdr:row>17</xdr:row>
      <xdr:rowOff>19050</xdr:rowOff>
    </xdr:to>
    <xdr:sp macro="" textlink="">
      <xdr:nvSpPr>
        <xdr:cNvPr id="2736" name="Text Box 514"/>
        <xdr:cNvSpPr txBox="1">
          <a:spLocks noChangeArrowheads="1"/>
        </xdr:cNvSpPr>
      </xdr:nvSpPr>
      <xdr:spPr bwMode="auto">
        <a:xfrm>
          <a:off x="48101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3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2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3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4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5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6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7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8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49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50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247650</xdr:colOff>
      <xdr:row>16</xdr:row>
      <xdr:rowOff>0</xdr:rowOff>
    </xdr:from>
    <xdr:to>
      <xdr:col>10</xdr:col>
      <xdr:colOff>47625</xdr:colOff>
      <xdr:row>17</xdr:row>
      <xdr:rowOff>19050</xdr:rowOff>
    </xdr:to>
    <xdr:sp macro="" textlink="">
      <xdr:nvSpPr>
        <xdr:cNvPr id="2751" name="Text Box 514"/>
        <xdr:cNvSpPr txBox="1">
          <a:spLocks noChangeArrowheads="1"/>
        </xdr:cNvSpPr>
      </xdr:nvSpPr>
      <xdr:spPr bwMode="auto">
        <a:xfrm>
          <a:off x="51244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7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8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59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0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1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2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3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4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5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247650</xdr:colOff>
      <xdr:row>16</xdr:row>
      <xdr:rowOff>0</xdr:rowOff>
    </xdr:from>
    <xdr:to>
      <xdr:col>11</xdr:col>
      <xdr:colOff>47625</xdr:colOff>
      <xdr:row>17</xdr:row>
      <xdr:rowOff>19050</xdr:rowOff>
    </xdr:to>
    <xdr:sp macro="" textlink="">
      <xdr:nvSpPr>
        <xdr:cNvPr id="2766" name="Text Box 514"/>
        <xdr:cNvSpPr txBox="1">
          <a:spLocks noChangeArrowheads="1"/>
        </xdr:cNvSpPr>
      </xdr:nvSpPr>
      <xdr:spPr bwMode="auto">
        <a:xfrm>
          <a:off x="54387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6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2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3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4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5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6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7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8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79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80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247650</xdr:colOff>
      <xdr:row>16</xdr:row>
      <xdr:rowOff>0</xdr:rowOff>
    </xdr:from>
    <xdr:to>
      <xdr:col>12</xdr:col>
      <xdr:colOff>47625</xdr:colOff>
      <xdr:row>17</xdr:row>
      <xdr:rowOff>19050</xdr:rowOff>
    </xdr:to>
    <xdr:sp macro="" textlink="">
      <xdr:nvSpPr>
        <xdr:cNvPr id="2781" name="Text Box 514"/>
        <xdr:cNvSpPr txBox="1">
          <a:spLocks noChangeArrowheads="1"/>
        </xdr:cNvSpPr>
      </xdr:nvSpPr>
      <xdr:spPr bwMode="auto">
        <a:xfrm>
          <a:off x="57531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7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8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89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0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1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2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3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4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5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247650</xdr:colOff>
      <xdr:row>16</xdr:row>
      <xdr:rowOff>0</xdr:rowOff>
    </xdr:from>
    <xdr:to>
      <xdr:col>13</xdr:col>
      <xdr:colOff>47625</xdr:colOff>
      <xdr:row>17</xdr:row>
      <xdr:rowOff>19050</xdr:rowOff>
    </xdr:to>
    <xdr:sp macro="" textlink="">
      <xdr:nvSpPr>
        <xdr:cNvPr id="2796" name="Text Box 514"/>
        <xdr:cNvSpPr txBox="1">
          <a:spLocks noChangeArrowheads="1"/>
        </xdr:cNvSpPr>
      </xdr:nvSpPr>
      <xdr:spPr bwMode="auto">
        <a:xfrm>
          <a:off x="60674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79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2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3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4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5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6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7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8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09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10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247650</xdr:colOff>
      <xdr:row>16</xdr:row>
      <xdr:rowOff>0</xdr:rowOff>
    </xdr:from>
    <xdr:to>
      <xdr:col>14</xdr:col>
      <xdr:colOff>47625</xdr:colOff>
      <xdr:row>17</xdr:row>
      <xdr:rowOff>19050</xdr:rowOff>
    </xdr:to>
    <xdr:sp macro="" textlink="">
      <xdr:nvSpPr>
        <xdr:cNvPr id="2811" name="Text Box 514"/>
        <xdr:cNvSpPr txBox="1">
          <a:spLocks noChangeArrowheads="1"/>
        </xdr:cNvSpPr>
      </xdr:nvSpPr>
      <xdr:spPr bwMode="auto">
        <a:xfrm>
          <a:off x="63817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7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8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19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0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1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2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3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4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5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247650</xdr:colOff>
      <xdr:row>16</xdr:row>
      <xdr:rowOff>0</xdr:rowOff>
    </xdr:from>
    <xdr:to>
      <xdr:col>15</xdr:col>
      <xdr:colOff>47625</xdr:colOff>
      <xdr:row>17</xdr:row>
      <xdr:rowOff>19050</xdr:rowOff>
    </xdr:to>
    <xdr:sp macro="" textlink="">
      <xdr:nvSpPr>
        <xdr:cNvPr id="2826" name="Text Box 514"/>
        <xdr:cNvSpPr txBox="1">
          <a:spLocks noChangeArrowheads="1"/>
        </xdr:cNvSpPr>
      </xdr:nvSpPr>
      <xdr:spPr bwMode="auto">
        <a:xfrm>
          <a:off x="66960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2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2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3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4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5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6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7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8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39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40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247650</xdr:colOff>
      <xdr:row>16</xdr:row>
      <xdr:rowOff>0</xdr:rowOff>
    </xdr:from>
    <xdr:to>
      <xdr:col>16</xdr:col>
      <xdr:colOff>47625</xdr:colOff>
      <xdr:row>17</xdr:row>
      <xdr:rowOff>19050</xdr:rowOff>
    </xdr:to>
    <xdr:sp macro="" textlink="">
      <xdr:nvSpPr>
        <xdr:cNvPr id="2841" name="Text Box 514"/>
        <xdr:cNvSpPr txBox="1">
          <a:spLocks noChangeArrowheads="1"/>
        </xdr:cNvSpPr>
      </xdr:nvSpPr>
      <xdr:spPr bwMode="auto">
        <a:xfrm>
          <a:off x="70104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7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8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49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0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1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2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3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4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5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247650</xdr:colOff>
      <xdr:row>16</xdr:row>
      <xdr:rowOff>0</xdr:rowOff>
    </xdr:from>
    <xdr:to>
      <xdr:col>17</xdr:col>
      <xdr:colOff>47625</xdr:colOff>
      <xdr:row>17</xdr:row>
      <xdr:rowOff>19050</xdr:rowOff>
    </xdr:to>
    <xdr:sp macro="" textlink="">
      <xdr:nvSpPr>
        <xdr:cNvPr id="2856" name="Text Box 514"/>
        <xdr:cNvSpPr txBox="1">
          <a:spLocks noChangeArrowheads="1"/>
        </xdr:cNvSpPr>
      </xdr:nvSpPr>
      <xdr:spPr bwMode="auto">
        <a:xfrm>
          <a:off x="73247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5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1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2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3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4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5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6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7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8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69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247650</xdr:colOff>
      <xdr:row>16</xdr:row>
      <xdr:rowOff>0</xdr:rowOff>
    </xdr:from>
    <xdr:to>
      <xdr:col>18</xdr:col>
      <xdr:colOff>47625</xdr:colOff>
      <xdr:row>17</xdr:row>
      <xdr:rowOff>19050</xdr:rowOff>
    </xdr:to>
    <xdr:sp macro="" textlink="">
      <xdr:nvSpPr>
        <xdr:cNvPr id="2870" name="Text Box 514"/>
        <xdr:cNvSpPr txBox="1">
          <a:spLocks noChangeArrowheads="1"/>
        </xdr:cNvSpPr>
      </xdr:nvSpPr>
      <xdr:spPr bwMode="auto">
        <a:xfrm>
          <a:off x="76390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6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7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8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79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0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1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2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3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4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16</xdr:row>
      <xdr:rowOff>0</xdr:rowOff>
    </xdr:from>
    <xdr:to>
      <xdr:col>19</xdr:col>
      <xdr:colOff>47625</xdr:colOff>
      <xdr:row>17</xdr:row>
      <xdr:rowOff>19050</xdr:rowOff>
    </xdr:to>
    <xdr:sp macro="" textlink="">
      <xdr:nvSpPr>
        <xdr:cNvPr id="2885" name="Text Box 514"/>
        <xdr:cNvSpPr txBox="1">
          <a:spLocks noChangeArrowheads="1"/>
        </xdr:cNvSpPr>
      </xdr:nvSpPr>
      <xdr:spPr bwMode="auto">
        <a:xfrm>
          <a:off x="79533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8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1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2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3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4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5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6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7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8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899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247650</xdr:colOff>
      <xdr:row>16</xdr:row>
      <xdr:rowOff>0</xdr:rowOff>
    </xdr:from>
    <xdr:to>
      <xdr:col>20</xdr:col>
      <xdr:colOff>47625</xdr:colOff>
      <xdr:row>17</xdr:row>
      <xdr:rowOff>19050</xdr:rowOff>
    </xdr:to>
    <xdr:sp macro="" textlink="">
      <xdr:nvSpPr>
        <xdr:cNvPr id="2900" name="Text Box 514"/>
        <xdr:cNvSpPr txBox="1">
          <a:spLocks noChangeArrowheads="1"/>
        </xdr:cNvSpPr>
      </xdr:nvSpPr>
      <xdr:spPr bwMode="auto">
        <a:xfrm>
          <a:off x="82677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6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7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8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09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0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1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2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3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4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247650</xdr:colOff>
      <xdr:row>16</xdr:row>
      <xdr:rowOff>0</xdr:rowOff>
    </xdr:from>
    <xdr:to>
      <xdr:col>21</xdr:col>
      <xdr:colOff>47625</xdr:colOff>
      <xdr:row>17</xdr:row>
      <xdr:rowOff>19050</xdr:rowOff>
    </xdr:to>
    <xdr:sp macro="" textlink="">
      <xdr:nvSpPr>
        <xdr:cNvPr id="2915" name="Text Box 514"/>
        <xdr:cNvSpPr txBox="1">
          <a:spLocks noChangeArrowheads="1"/>
        </xdr:cNvSpPr>
      </xdr:nvSpPr>
      <xdr:spPr bwMode="auto">
        <a:xfrm>
          <a:off x="85820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1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1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2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3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4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5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6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7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8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29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247650</xdr:colOff>
      <xdr:row>16</xdr:row>
      <xdr:rowOff>0</xdr:rowOff>
    </xdr:from>
    <xdr:to>
      <xdr:col>22</xdr:col>
      <xdr:colOff>47625</xdr:colOff>
      <xdr:row>17</xdr:row>
      <xdr:rowOff>19050</xdr:rowOff>
    </xdr:to>
    <xdr:sp macro="" textlink="">
      <xdr:nvSpPr>
        <xdr:cNvPr id="2930" name="Text Box 514"/>
        <xdr:cNvSpPr txBox="1">
          <a:spLocks noChangeArrowheads="1"/>
        </xdr:cNvSpPr>
      </xdr:nvSpPr>
      <xdr:spPr bwMode="auto">
        <a:xfrm>
          <a:off x="88963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6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7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8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39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0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1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2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3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4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247650</xdr:colOff>
      <xdr:row>16</xdr:row>
      <xdr:rowOff>0</xdr:rowOff>
    </xdr:from>
    <xdr:to>
      <xdr:col>23</xdr:col>
      <xdr:colOff>47625</xdr:colOff>
      <xdr:row>17</xdr:row>
      <xdr:rowOff>19050</xdr:rowOff>
    </xdr:to>
    <xdr:sp macro="" textlink="">
      <xdr:nvSpPr>
        <xdr:cNvPr id="2945" name="Text Box 514"/>
        <xdr:cNvSpPr txBox="1">
          <a:spLocks noChangeArrowheads="1"/>
        </xdr:cNvSpPr>
      </xdr:nvSpPr>
      <xdr:spPr bwMode="auto">
        <a:xfrm>
          <a:off x="92106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4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1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2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3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4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5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6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7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8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59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247650</xdr:colOff>
      <xdr:row>16</xdr:row>
      <xdr:rowOff>0</xdr:rowOff>
    </xdr:from>
    <xdr:to>
      <xdr:col>24</xdr:col>
      <xdr:colOff>47625</xdr:colOff>
      <xdr:row>17</xdr:row>
      <xdr:rowOff>19050</xdr:rowOff>
    </xdr:to>
    <xdr:sp macro="" textlink="">
      <xdr:nvSpPr>
        <xdr:cNvPr id="2960" name="Text Box 514"/>
        <xdr:cNvSpPr txBox="1">
          <a:spLocks noChangeArrowheads="1"/>
        </xdr:cNvSpPr>
      </xdr:nvSpPr>
      <xdr:spPr bwMode="auto">
        <a:xfrm>
          <a:off x="95250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6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7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8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69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0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1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2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3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4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247650</xdr:colOff>
      <xdr:row>16</xdr:row>
      <xdr:rowOff>0</xdr:rowOff>
    </xdr:from>
    <xdr:to>
      <xdr:col>25</xdr:col>
      <xdr:colOff>47625</xdr:colOff>
      <xdr:row>17</xdr:row>
      <xdr:rowOff>19050</xdr:rowOff>
    </xdr:to>
    <xdr:sp macro="" textlink="">
      <xdr:nvSpPr>
        <xdr:cNvPr id="2975" name="Text Box 514"/>
        <xdr:cNvSpPr txBox="1">
          <a:spLocks noChangeArrowheads="1"/>
        </xdr:cNvSpPr>
      </xdr:nvSpPr>
      <xdr:spPr bwMode="auto">
        <a:xfrm>
          <a:off x="98393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7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1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2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3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4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5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6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7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8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89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247650</xdr:colOff>
      <xdr:row>16</xdr:row>
      <xdr:rowOff>0</xdr:rowOff>
    </xdr:from>
    <xdr:to>
      <xdr:col>26</xdr:col>
      <xdr:colOff>47625</xdr:colOff>
      <xdr:row>17</xdr:row>
      <xdr:rowOff>19050</xdr:rowOff>
    </xdr:to>
    <xdr:sp macro="" textlink="">
      <xdr:nvSpPr>
        <xdr:cNvPr id="2990" name="Text Box 514"/>
        <xdr:cNvSpPr txBox="1">
          <a:spLocks noChangeArrowheads="1"/>
        </xdr:cNvSpPr>
      </xdr:nvSpPr>
      <xdr:spPr bwMode="auto">
        <a:xfrm>
          <a:off x="101536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6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7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8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2999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0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1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2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3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4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247650</xdr:colOff>
      <xdr:row>16</xdr:row>
      <xdr:rowOff>0</xdr:rowOff>
    </xdr:from>
    <xdr:to>
      <xdr:col>27</xdr:col>
      <xdr:colOff>47625</xdr:colOff>
      <xdr:row>17</xdr:row>
      <xdr:rowOff>19050</xdr:rowOff>
    </xdr:to>
    <xdr:sp macro="" textlink="">
      <xdr:nvSpPr>
        <xdr:cNvPr id="3005" name="Text Box 514"/>
        <xdr:cNvSpPr txBox="1">
          <a:spLocks noChangeArrowheads="1"/>
        </xdr:cNvSpPr>
      </xdr:nvSpPr>
      <xdr:spPr bwMode="auto">
        <a:xfrm>
          <a:off x="104679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0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1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2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3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4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5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6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7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8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19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247650</xdr:colOff>
      <xdr:row>16</xdr:row>
      <xdr:rowOff>0</xdr:rowOff>
    </xdr:from>
    <xdr:to>
      <xdr:col>28</xdr:col>
      <xdr:colOff>47625</xdr:colOff>
      <xdr:row>17</xdr:row>
      <xdr:rowOff>19050</xdr:rowOff>
    </xdr:to>
    <xdr:sp macro="" textlink="">
      <xdr:nvSpPr>
        <xdr:cNvPr id="3020" name="Text Box 514"/>
        <xdr:cNvSpPr txBox="1">
          <a:spLocks noChangeArrowheads="1"/>
        </xdr:cNvSpPr>
      </xdr:nvSpPr>
      <xdr:spPr bwMode="auto">
        <a:xfrm>
          <a:off x="107823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6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7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8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29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0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1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2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3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4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247650</xdr:colOff>
      <xdr:row>16</xdr:row>
      <xdr:rowOff>0</xdr:rowOff>
    </xdr:from>
    <xdr:to>
      <xdr:col>29</xdr:col>
      <xdr:colOff>47625</xdr:colOff>
      <xdr:row>17</xdr:row>
      <xdr:rowOff>19050</xdr:rowOff>
    </xdr:to>
    <xdr:sp macro="" textlink="">
      <xdr:nvSpPr>
        <xdr:cNvPr id="3035" name="Text Box 514"/>
        <xdr:cNvSpPr txBox="1">
          <a:spLocks noChangeArrowheads="1"/>
        </xdr:cNvSpPr>
      </xdr:nvSpPr>
      <xdr:spPr bwMode="auto">
        <a:xfrm>
          <a:off x="110966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3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1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2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3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4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5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6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7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8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49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247650</xdr:colOff>
      <xdr:row>16</xdr:row>
      <xdr:rowOff>0</xdr:rowOff>
    </xdr:from>
    <xdr:to>
      <xdr:col>30</xdr:col>
      <xdr:colOff>47625</xdr:colOff>
      <xdr:row>17</xdr:row>
      <xdr:rowOff>19050</xdr:rowOff>
    </xdr:to>
    <xdr:sp macro="" textlink="">
      <xdr:nvSpPr>
        <xdr:cNvPr id="3050" name="Text Box 514"/>
        <xdr:cNvSpPr txBox="1">
          <a:spLocks noChangeArrowheads="1"/>
        </xdr:cNvSpPr>
      </xdr:nvSpPr>
      <xdr:spPr bwMode="auto">
        <a:xfrm>
          <a:off x="114109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6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7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8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59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0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1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2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3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4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247650</xdr:colOff>
      <xdr:row>16</xdr:row>
      <xdr:rowOff>0</xdr:rowOff>
    </xdr:from>
    <xdr:to>
      <xdr:col>31</xdr:col>
      <xdr:colOff>47625</xdr:colOff>
      <xdr:row>17</xdr:row>
      <xdr:rowOff>19050</xdr:rowOff>
    </xdr:to>
    <xdr:sp macro="" textlink="">
      <xdr:nvSpPr>
        <xdr:cNvPr id="3065" name="Text Box 514"/>
        <xdr:cNvSpPr txBox="1">
          <a:spLocks noChangeArrowheads="1"/>
        </xdr:cNvSpPr>
      </xdr:nvSpPr>
      <xdr:spPr bwMode="auto">
        <a:xfrm>
          <a:off x="117252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6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1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2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3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4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5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6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7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8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79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247650</xdr:colOff>
      <xdr:row>16</xdr:row>
      <xdr:rowOff>0</xdr:rowOff>
    </xdr:from>
    <xdr:to>
      <xdr:col>32</xdr:col>
      <xdr:colOff>47625</xdr:colOff>
      <xdr:row>17</xdr:row>
      <xdr:rowOff>19050</xdr:rowOff>
    </xdr:to>
    <xdr:sp macro="" textlink="">
      <xdr:nvSpPr>
        <xdr:cNvPr id="3080" name="Text Box 514"/>
        <xdr:cNvSpPr txBox="1">
          <a:spLocks noChangeArrowheads="1"/>
        </xdr:cNvSpPr>
      </xdr:nvSpPr>
      <xdr:spPr bwMode="auto">
        <a:xfrm>
          <a:off x="1203960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6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7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8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89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0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1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2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3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4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247650</xdr:colOff>
      <xdr:row>16</xdr:row>
      <xdr:rowOff>0</xdr:rowOff>
    </xdr:from>
    <xdr:to>
      <xdr:col>33</xdr:col>
      <xdr:colOff>47625</xdr:colOff>
      <xdr:row>17</xdr:row>
      <xdr:rowOff>19050</xdr:rowOff>
    </xdr:to>
    <xdr:sp macro="" textlink="">
      <xdr:nvSpPr>
        <xdr:cNvPr id="3095" name="Text Box 514"/>
        <xdr:cNvSpPr txBox="1">
          <a:spLocks noChangeArrowheads="1"/>
        </xdr:cNvSpPr>
      </xdr:nvSpPr>
      <xdr:spPr bwMode="auto">
        <a:xfrm>
          <a:off x="1235392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09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1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2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3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4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5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6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7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8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09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247650</xdr:colOff>
      <xdr:row>16</xdr:row>
      <xdr:rowOff>0</xdr:rowOff>
    </xdr:from>
    <xdr:to>
      <xdr:col>34</xdr:col>
      <xdr:colOff>47625</xdr:colOff>
      <xdr:row>17</xdr:row>
      <xdr:rowOff>19050</xdr:rowOff>
    </xdr:to>
    <xdr:sp macro="" textlink="">
      <xdr:nvSpPr>
        <xdr:cNvPr id="3110" name="Text Box 514"/>
        <xdr:cNvSpPr txBox="1">
          <a:spLocks noChangeArrowheads="1"/>
        </xdr:cNvSpPr>
      </xdr:nvSpPr>
      <xdr:spPr bwMode="auto">
        <a:xfrm>
          <a:off x="12668250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6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7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8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19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0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1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2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3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4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247650</xdr:colOff>
      <xdr:row>16</xdr:row>
      <xdr:rowOff>0</xdr:rowOff>
    </xdr:from>
    <xdr:to>
      <xdr:col>34</xdr:col>
      <xdr:colOff>361950</xdr:colOff>
      <xdr:row>17</xdr:row>
      <xdr:rowOff>19050</xdr:rowOff>
    </xdr:to>
    <xdr:sp macro="" textlink="">
      <xdr:nvSpPr>
        <xdr:cNvPr id="3125" name="Text Box 514"/>
        <xdr:cNvSpPr txBox="1">
          <a:spLocks noChangeArrowheads="1"/>
        </xdr:cNvSpPr>
      </xdr:nvSpPr>
      <xdr:spPr bwMode="auto">
        <a:xfrm>
          <a:off x="12982575" y="81343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2</xdr:row>
      <xdr:rowOff>285749</xdr:rowOff>
    </xdr:from>
    <xdr:to>
      <xdr:col>48</xdr:col>
      <xdr:colOff>176893</xdr:colOff>
      <xdr:row>11</xdr:row>
      <xdr:rowOff>54429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389679" y="775606"/>
          <a:ext cx="4776107" cy="32112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</a:rPr>
            <a:t>Имеется график работы участка в четыре смены (в примере первой смены нет), как на втором листе сделать таблицы с людьми (можно только фамилии, а можно и проф. и таб.№), которые работают ОПРЕДЕЛЕННОГО ЧИСЛА: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</a:rPr>
            <a:t>- во вторую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</a:rPr>
            <a:t>- в третью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</a:rPr>
            <a:t>- в четвертую смену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</a:rPr>
            <a:t>не беря в расчет кто выходной (В) или больной (Б).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"/>
  <sheetViews>
    <sheetView tabSelected="1" zoomScale="70" zoomScaleNormal="70" workbookViewId="0">
      <selection activeCell="AB7" sqref="AB7"/>
    </sheetView>
  </sheetViews>
  <sheetFormatPr defaultRowHeight="15"/>
  <cols>
    <col min="1" max="1" width="4.5703125" style="1" customWidth="1"/>
    <col min="2" max="2" width="23" customWidth="1"/>
    <col min="3" max="3" width="13" customWidth="1"/>
    <col min="4" max="4" width="13.7109375" customWidth="1"/>
    <col min="5" max="34" width="4.7109375" customWidth="1"/>
    <col min="35" max="35" width="12.140625" customWidth="1"/>
    <col min="36" max="36" width="10.42578125" customWidth="1"/>
    <col min="37" max="41" width="4.7109375" customWidth="1"/>
  </cols>
  <sheetData>
    <row r="1" spans="1:36" ht="15.7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6" ht="22.5" customHeight="1" thickBot="1">
      <c r="A2" s="32" t="s">
        <v>0</v>
      </c>
      <c r="B2" s="34" t="s">
        <v>1</v>
      </c>
      <c r="C2" s="33" t="s">
        <v>2</v>
      </c>
      <c r="D2" s="32" t="s">
        <v>3</v>
      </c>
      <c r="E2" s="35">
        <v>1</v>
      </c>
      <c r="F2" s="12">
        <v>2</v>
      </c>
      <c r="G2" s="12">
        <v>3</v>
      </c>
      <c r="H2" s="13">
        <v>4</v>
      </c>
      <c r="I2" s="13">
        <v>5</v>
      </c>
      <c r="J2" s="12">
        <v>6</v>
      </c>
      <c r="K2" s="12">
        <v>7</v>
      </c>
      <c r="L2" s="12">
        <v>8</v>
      </c>
      <c r="M2" s="12">
        <v>9</v>
      </c>
      <c r="N2" s="12">
        <v>10</v>
      </c>
      <c r="O2" s="12">
        <v>11</v>
      </c>
      <c r="P2" s="12">
        <v>12</v>
      </c>
      <c r="Q2" s="12">
        <v>13</v>
      </c>
      <c r="R2" s="12">
        <v>14</v>
      </c>
      <c r="S2" s="12">
        <v>15</v>
      </c>
      <c r="T2" s="12">
        <v>16</v>
      </c>
      <c r="U2" s="12">
        <v>17</v>
      </c>
      <c r="V2" s="12">
        <v>18</v>
      </c>
      <c r="W2" s="12">
        <v>19</v>
      </c>
      <c r="X2" s="12">
        <v>20</v>
      </c>
      <c r="Y2" s="12">
        <v>21</v>
      </c>
      <c r="Z2" s="12">
        <v>22</v>
      </c>
      <c r="AA2" s="12">
        <v>23</v>
      </c>
      <c r="AB2" s="12">
        <v>24</v>
      </c>
      <c r="AC2" s="12">
        <v>25</v>
      </c>
      <c r="AD2" s="12">
        <v>26</v>
      </c>
      <c r="AE2" s="12">
        <v>27</v>
      </c>
      <c r="AF2" s="12">
        <v>28</v>
      </c>
      <c r="AG2" s="12">
        <v>29</v>
      </c>
      <c r="AH2" s="12">
        <v>30</v>
      </c>
      <c r="AI2" s="36" t="s">
        <v>4</v>
      </c>
      <c r="AJ2" s="10"/>
    </row>
    <row r="3" spans="1:36" ht="22.5" customHeight="1">
      <c r="A3" s="30" t="s">
        <v>11</v>
      </c>
      <c r="B3" s="21" t="s">
        <v>12</v>
      </c>
      <c r="C3" s="3" t="s">
        <v>5</v>
      </c>
      <c r="D3" s="4">
        <v>2051112</v>
      </c>
      <c r="E3" s="28" t="s">
        <v>7</v>
      </c>
      <c r="F3" s="27" t="s">
        <v>7</v>
      </c>
      <c r="G3" s="29" t="s">
        <v>7</v>
      </c>
      <c r="H3" s="29" t="s">
        <v>7</v>
      </c>
      <c r="I3" s="27" t="s">
        <v>7</v>
      </c>
      <c r="J3" s="27" t="s">
        <v>7</v>
      </c>
      <c r="K3" s="28" t="s">
        <v>7</v>
      </c>
      <c r="L3" s="28" t="s">
        <v>7</v>
      </c>
      <c r="M3" s="5">
        <v>1</v>
      </c>
      <c r="N3" s="19">
        <v>2</v>
      </c>
      <c r="O3" s="16" t="s">
        <v>8</v>
      </c>
      <c r="P3" s="5">
        <v>4</v>
      </c>
      <c r="Q3" s="5">
        <v>4</v>
      </c>
      <c r="R3" s="6">
        <v>4</v>
      </c>
      <c r="S3" s="7" t="s">
        <v>8</v>
      </c>
      <c r="T3" s="5">
        <v>3</v>
      </c>
      <c r="U3" s="19">
        <v>3</v>
      </c>
      <c r="V3" s="19">
        <v>3</v>
      </c>
      <c r="W3" s="8" t="s">
        <v>8</v>
      </c>
      <c r="X3" s="5">
        <v>2</v>
      </c>
      <c r="Y3" s="6">
        <v>2</v>
      </c>
      <c r="Z3" s="7" t="s">
        <v>8</v>
      </c>
      <c r="AA3" s="8" t="s">
        <v>8</v>
      </c>
      <c r="AB3" s="19">
        <v>4</v>
      </c>
      <c r="AC3" s="19">
        <v>4</v>
      </c>
      <c r="AD3" s="5">
        <v>4</v>
      </c>
      <c r="AE3" s="8" t="s">
        <v>8</v>
      </c>
      <c r="AF3" s="6">
        <v>3</v>
      </c>
      <c r="AG3" s="6">
        <v>3</v>
      </c>
      <c r="AH3" s="5">
        <v>3</v>
      </c>
      <c r="AI3" s="3">
        <f t="shared" ref="AI3:AI11" si="0">COUNTIF(E3:AH3,1)+COUNTIF(E3:AH3,2)+COUNTIF(E3:AH3,3)+COUNTIF(E3:AH3,4)</f>
        <v>16</v>
      </c>
      <c r="AJ3" s="53">
        <f>COUNT(E3:AH3)</f>
        <v>16</v>
      </c>
    </row>
    <row r="4" spans="1:36" ht="30.75" customHeight="1">
      <c r="A4" s="2">
        <v>2</v>
      </c>
      <c r="B4" s="21" t="s">
        <v>13</v>
      </c>
      <c r="C4" s="14" t="s">
        <v>6</v>
      </c>
      <c r="D4" s="15">
        <v>2039628</v>
      </c>
      <c r="E4" s="6">
        <v>4</v>
      </c>
      <c r="F4" s="5">
        <v>4</v>
      </c>
      <c r="G4" s="16" t="s">
        <v>8</v>
      </c>
      <c r="H4" s="19">
        <v>3</v>
      </c>
      <c r="I4" s="5">
        <v>3</v>
      </c>
      <c r="J4" s="5">
        <v>3</v>
      </c>
      <c r="K4" s="7" t="s">
        <v>8</v>
      </c>
      <c r="L4" s="6">
        <v>2</v>
      </c>
      <c r="M4" s="5">
        <v>2</v>
      </c>
      <c r="N4" s="19">
        <v>2</v>
      </c>
      <c r="O4" s="16" t="s">
        <v>8</v>
      </c>
      <c r="P4" s="5">
        <v>4</v>
      </c>
      <c r="Q4" s="5">
        <v>4</v>
      </c>
      <c r="R4" s="6">
        <v>4</v>
      </c>
      <c r="S4" s="7" t="s">
        <v>8</v>
      </c>
      <c r="T4" s="5">
        <v>3</v>
      </c>
      <c r="U4" s="19">
        <v>3</v>
      </c>
      <c r="V4" s="19">
        <v>3</v>
      </c>
      <c r="W4" s="8" t="s">
        <v>8</v>
      </c>
      <c r="X4" s="5">
        <v>2</v>
      </c>
      <c r="Y4" s="6">
        <v>2</v>
      </c>
      <c r="Z4" s="7" t="s">
        <v>8</v>
      </c>
      <c r="AA4" s="8" t="s">
        <v>8</v>
      </c>
      <c r="AB4" s="19">
        <v>4</v>
      </c>
      <c r="AC4" s="19">
        <v>4</v>
      </c>
      <c r="AD4" s="5">
        <v>4</v>
      </c>
      <c r="AE4" s="8" t="s">
        <v>8</v>
      </c>
      <c r="AF4" s="6">
        <v>3</v>
      </c>
      <c r="AG4" s="7" t="s">
        <v>8</v>
      </c>
      <c r="AH4" s="5">
        <v>3</v>
      </c>
      <c r="AI4" s="3">
        <f>COUNTIF(E4:AH4,1)+COUNTIF(E4:AH4,2)+COUNTIF(E4:AH4,3)+COUNTIF(E4:AH4,4)</f>
        <v>21</v>
      </c>
      <c r="AJ4" s="53">
        <f t="shared" ref="AJ4:AJ14" si="1">COUNT(E4:AH4)</f>
        <v>21</v>
      </c>
    </row>
    <row r="5" spans="1:36" ht="30.75" customHeight="1">
      <c r="A5" s="2">
        <v>3</v>
      </c>
      <c r="B5" s="21" t="s">
        <v>14</v>
      </c>
      <c r="C5" s="14" t="s">
        <v>5</v>
      </c>
      <c r="D5" s="4">
        <v>2908855</v>
      </c>
      <c r="E5" s="6">
        <v>4</v>
      </c>
      <c r="F5" s="5">
        <v>4</v>
      </c>
      <c r="G5" s="16" t="s">
        <v>8</v>
      </c>
      <c r="H5" s="19">
        <v>3</v>
      </c>
      <c r="I5" s="5">
        <v>3</v>
      </c>
      <c r="J5" s="5">
        <v>3</v>
      </c>
      <c r="K5" s="7" t="s">
        <v>8</v>
      </c>
      <c r="L5" s="6">
        <v>2</v>
      </c>
      <c r="M5" s="5">
        <v>2</v>
      </c>
      <c r="N5" s="16" t="s">
        <v>29</v>
      </c>
      <c r="O5" s="16" t="s">
        <v>8</v>
      </c>
      <c r="P5" s="5">
        <v>4</v>
      </c>
      <c r="Q5" s="5" t="s">
        <v>29</v>
      </c>
      <c r="R5" s="6">
        <v>4</v>
      </c>
      <c r="S5" s="7" t="s">
        <v>29</v>
      </c>
      <c r="T5" s="5" t="s">
        <v>29</v>
      </c>
      <c r="U5" s="19">
        <v>3</v>
      </c>
      <c r="V5" s="19">
        <v>3</v>
      </c>
      <c r="W5" s="8" t="s">
        <v>29</v>
      </c>
      <c r="X5" s="5" t="s">
        <v>28</v>
      </c>
      <c r="Y5" s="6" t="s">
        <v>28</v>
      </c>
      <c r="Z5" s="26" t="s">
        <v>8</v>
      </c>
      <c r="AA5" s="8" t="s">
        <v>8</v>
      </c>
      <c r="AB5" s="19" t="s">
        <v>29</v>
      </c>
      <c r="AC5" s="19" t="s">
        <v>29</v>
      </c>
      <c r="AD5" s="5" t="s">
        <v>29</v>
      </c>
      <c r="AE5" s="8" t="s">
        <v>8</v>
      </c>
      <c r="AF5" s="6" t="s">
        <v>29</v>
      </c>
      <c r="AG5" s="6" t="s">
        <v>29</v>
      </c>
      <c r="AH5" s="5" t="s">
        <v>29</v>
      </c>
      <c r="AI5" s="3">
        <f t="shared" si="0"/>
        <v>11</v>
      </c>
      <c r="AJ5" s="53">
        <f t="shared" si="1"/>
        <v>11</v>
      </c>
    </row>
    <row r="6" spans="1:36" ht="30.75" customHeight="1">
      <c r="A6" s="2">
        <v>4</v>
      </c>
      <c r="B6" s="21" t="s">
        <v>15</v>
      </c>
      <c r="C6" s="14" t="s">
        <v>10</v>
      </c>
      <c r="D6" s="9">
        <v>2050216</v>
      </c>
      <c r="E6" s="6">
        <v>4</v>
      </c>
      <c r="F6" s="5">
        <v>4</v>
      </c>
      <c r="G6" s="16" t="s">
        <v>8</v>
      </c>
      <c r="H6" s="19">
        <v>3</v>
      </c>
      <c r="I6" s="5">
        <v>3</v>
      </c>
      <c r="J6" s="5">
        <v>3</v>
      </c>
      <c r="K6" s="7" t="s">
        <v>8</v>
      </c>
      <c r="L6" s="7" t="s">
        <v>8</v>
      </c>
      <c r="M6" s="5">
        <v>2</v>
      </c>
      <c r="N6" s="19">
        <v>2</v>
      </c>
      <c r="O6" s="16" t="s">
        <v>8</v>
      </c>
      <c r="P6" s="5">
        <v>4</v>
      </c>
      <c r="Q6" s="5">
        <v>4</v>
      </c>
      <c r="R6" s="7" t="s">
        <v>8</v>
      </c>
      <c r="S6" s="7" t="s">
        <v>8</v>
      </c>
      <c r="T6" s="5">
        <v>3</v>
      </c>
      <c r="U6" s="19">
        <v>3</v>
      </c>
      <c r="V6" s="19">
        <v>3</v>
      </c>
      <c r="W6" s="8" t="s">
        <v>8</v>
      </c>
      <c r="X6" s="5">
        <v>2</v>
      </c>
      <c r="Y6" s="6">
        <v>2</v>
      </c>
      <c r="Z6" s="6">
        <v>2</v>
      </c>
      <c r="AA6" s="8" t="s">
        <v>8</v>
      </c>
      <c r="AB6" s="19">
        <v>4</v>
      </c>
      <c r="AC6" s="19">
        <v>4</v>
      </c>
      <c r="AD6" s="5">
        <v>4</v>
      </c>
      <c r="AE6" s="8" t="s">
        <v>8</v>
      </c>
      <c r="AF6" s="6">
        <v>3</v>
      </c>
      <c r="AG6" s="6">
        <v>3</v>
      </c>
      <c r="AH6" s="5">
        <v>3</v>
      </c>
      <c r="AI6" s="3">
        <f t="shared" si="0"/>
        <v>21</v>
      </c>
      <c r="AJ6" s="53">
        <f t="shared" si="1"/>
        <v>21</v>
      </c>
    </row>
    <row r="7" spans="1:36" ht="30.75" customHeight="1">
      <c r="A7" s="30">
        <v>5</v>
      </c>
      <c r="B7" s="21" t="s">
        <v>16</v>
      </c>
      <c r="C7" s="3" t="s">
        <v>5</v>
      </c>
      <c r="D7" s="4">
        <v>2908153</v>
      </c>
      <c r="E7" s="6" t="s">
        <v>28</v>
      </c>
      <c r="F7" s="5" t="s">
        <v>28</v>
      </c>
      <c r="G7" s="16" t="s">
        <v>28</v>
      </c>
      <c r="H7" s="19" t="s">
        <v>28</v>
      </c>
      <c r="I7" s="5" t="s">
        <v>28</v>
      </c>
      <c r="J7" s="5">
        <v>3</v>
      </c>
      <c r="K7" s="7" t="s">
        <v>8</v>
      </c>
      <c r="L7" s="6">
        <v>2</v>
      </c>
      <c r="M7" s="5">
        <v>2</v>
      </c>
      <c r="N7" s="19">
        <v>2</v>
      </c>
      <c r="O7" s="16" t="s">
        <v>8</v>
      </c>
      <c r="P7" s="5">
        <v>4</v>
      </c>
      <c r="Q7" s="5">
        <v>4</v>
      </c>
      <c r="R7" s="6">
        <v>4</v>
      </c>
      <c r="S7" s="7" t="s">
        <v>8</v>
      </c>
      <c r="T7" s="5">
        <v>3</v>
      </c>
      <c r="U7" s="19">
        <v>3</v>
      </c>
      <c r="V7" s="19">
        <v>3</v>
      </c>
      <c r="W7" s="8" t="s">
        <v>8</v>
      </c>
      <c r="X7" s="5">
        <v>2</v>
      </c>
      <c r="Y7" s="6">
        <v>2</v>
      </c>
      <c r="Z7" s="6">
        <v>2</v>
      </c>
      <c r="AA7" s="8" t="s">
        <v>8</v>
      </c>
      <c r="AB7" s="19">
        <v>4</v>
      </c>
      <c r="AC7" s="19">
        <v>4</v>
      </c>
      <c r="AD7" s="8" t="s">
        <v>8</v>
      </c>
      <c r="AE7" s="8" t="s">
        <v>8</v>
      </c>
      <c r="AF7" s="6">
        <v>3</v>
      </c>
      <c r="AG7" s="6">
        <v>3</v>
      </c>
      <c r="AH7" s="8" t="s">
        <v>8</v>
      </c>
      <c r="AI7" s="3">
        <f t="shared" si="0"/>
        <v>17</v>
      </c>
      <c r="AJ7" s="53">
        <f t="shared" si="1"/>
        <v>17</v>
      </c>
    </row>
    <row r="8" spans="1:36" ht="30.75" customHeight="1">
      <c r="A8" s="24">
        <v>6</v>
      </c>
      <c r="B8" s="21" t="s">
        <v>17</v>
      </c>
      <c r="C8" s="23" t="s">
        <v>6</v>
      </c>
      <c r="D8" s="4">
        <v>2051566</v>
      </c>
      <c r="E8" s="6">
        <v>4</v>
      </c>
      <c r="F8" s="5">
        <v>4</v>
      </c>
      <c r="G8" s="16" t="s">
        <v>8</v>
      </c>
      <c r="H8" s="19">
        <v>3</v>
      </c>
      <c r="I8" s="5">
        <v>3</v>
      </c>
      <c r="J8" s="5">
        <v>3</v>
      </c>
      <c r="K8" s="7" t="s">
        <v>8</v>
      </c>
      <c r="L8" s="6">
        <v>2</v>
      </c>
      <c r="M8" s="37" t="s">
        <v>8</v>
      </c>
      <c r="N8" s="19">
        <v>2</v>
      </c>
      <c r="O8" s="16" t="s">
        <v>8</v>
      </c>
      <c r="P8" s="5">
        <v>4</v>
      </c>
      <c r="Q8" s="5">
        <v>4</v>
      </c>
      <c r="R8" s="6">
        <v>4</v>
      </c>
      <c r="S8" s="7" t="s">
        <v>8</v>
      </c>
      <c r="T8" s="8" t="s">
        <v>8</v>
      </c>
      <c r="U8" s="19">
        <v>3</v>
      </c>
      <c r="V8" s="19">
        <v>3</v>
      </c>
      <c r="W8" s="8" t="s">
        <v>8</v>
      </c>
      <c r="X8" s="5">
        <v>2</v>
      </c>
      <c r="Y8" s="6">
        <v>2</v>
      </c>
      <c r="Z8" s="6">
        <v>2</v>
      </c>
      <c r="AA8" s="8" t="s">
        <v>8</v>
      </c>
      <c r="AB8" s="19">
        <v>4</v>
      </c>
      <c r="AC8" s="19">
        <v>4</v>
      </c>
      <c r="AD8" s="5">
        <v>4</v>
      </c>
      <c r="AE8" s="8" t="s">
        <v>8</v>
      </c>
      <c r="AF8" s="6">
        <v>3</v>
      </c>
      <c r="AG8" s="6">
        <v>3</v>
      </c>
      <c r="AH8" s="5">
        <v>3</v>
      </c>
      <c r="AI8" s="3">
        <f t="shared" si="0"/>
        <v>21</v>
      </c>
      <c r="AJ8" s="53">
        <f t="shared" si="1"/>
        <v>21</v>
      </c>
    </row>
    <row r="9" spans="1:36" ht="30.75" customHeight="1">
      <c r="A9" s="2">
        <v>7</v>
      </c>
      <c r="B9" s="21" t="s">
        <v>18</v>
      </c>
      <c r="C9" s="14" t="s">
        <v>5</v>
      </c>
      <c r="D9" s="4">
        <v>2052731</v>
      </c>
      <c r="E9" s="6">
        <v>4</v>
      </c>
      <c r="F9" s="5">
        <v>4</v>
      </c>
      <c r="G9" s="16" t="s">
        <v>8</v>
      </c>
      <c r="H9" s="16" t="s">
        <v>8</v>
      </c>
      <c r="I9" s="5">
        <v>3</v>
      </c>
      <c r="J9" s="5">
        <v>3</v>
      </c>
      <c r="K9" s="7" t="s">
        <v>8</v>
      </c>
      <c r="L9" s="6">
        <v>2</v>
      </c>
      <c r="M9" s="5">
        <v>2</v>
      </c>
      <c r="N9" s="19" t="s">
        <v>29</v>
      </c>
      <c r="O9" s="16" t="s">
        <v>8</v>
      </c>
      <c r="P9" s="5">
        <v>4</v>
      </c>
      <c r="Q9" s="5" t="s">
        <v>28</v>
      </c>
      <c r="R9" s="6">
        <v>4</v>
      </c>
      <c r="S9" s="7" t="s">
        <v>8</v>
      </c>
      <c r="T9" s="5">
        <v>3</v>
      </c>
      <c r="U9" s="19" t="s">
        <v>28</v>
      </c>
      <c r="V9" s="19">
        <v>3</v>
      </c>
      <c r="W9" s="8" t="s">
        <v>8</v>
      </c>
      <c r="X9" s="5">
        <v>2</v>
      </c>
      <c r="Y9" s="6" t="s">
        <v>28</v>
      </c>
      <c r="Z9" s="6">
        <v>2</v>
      </c>
      <c r="AA9" s="8" t="s">
        <v>8</v>
      </c>
      <c r="AB9" s="25" t="s">
        <v>8</v>
      </c>
      <c r="AC9" s="19">
        <v>4</v>
      </c>
      <c r="AD9" s="5">
        <v>4</v>
      </c>
      <c r="AE9" s="8" t="s">
        <v>8</v>
      </c>
      <c r="AF9" s="6">
        <v>3</v>
      </c>
      <c r="AG9" s="6">
        <v>3</v>
      </c>
      <c r="AH9" s="5">
        <v>3</v>
      </c>
      <c r="AI9" s="3">
        <f t="shared" si="0"/>
        <v>17</v>
      </c>
      <c r="AJ9" s="53">
        <f t="shared" si="1"/>
        <v>17</v>
      </c>
    </row>
    <row r="10" spans="1:36" ht="30.75" customHeight="1">
      <c r="A10" s="2">
        <v>8</v>
      </c>
      <c r="B10" s="21" t="s">
        <v>19</v>
      </c>
      <c r="C10" s="14" t="s">
        <v>5</v>
      </c>
      <c r="D10" s="4">
        <v>2051461</v>
      </c>
      <c r="E10" s="6">
        <v>4</v>
      </c>
      <c r="F10" s="5">
        <v>4</v>
      </c>
      <c r="G10" s="16" t="s">
        <v>8</v>
      </c>
      <c r="H10" s="19">
        <v>3</v>
      </c>
      <c r="I10" s="5">
        <v>3</v>
      </c>
      <c r="J10" s="5">
        <v>3</v>
      </c>
      <c r="K10" s="7" t="s">
        <v>8</v>
      </c>
      <c r="L10" s="6">
        <v>2</v>
      </c>
      <c r="M10" s="5">
        <v>2</v>
      </c>
      <c r="N10" s="19">
        <v>2</v>
      </c>
      <c r="O10" s="16" t="s">
        <v>8</v>
      </c>
      <c r="P10" s="16" t="s">
        <v>8</v>
      </c>
      <c r="Q10" s="5">
        <v>4</v>
      </c>
      <c r="R10" s="6">
        <v>4</v>
      </c>
      <c r="S10" s="7" t="s">
        <v>8</v>
      </c>
      <c r="T10" s="5">
        <v>3</v>
      </c>
      <c r="U10" s="19">
        <v>3</v>
      </c>
      <c r="V10" s="19">
        <v>3</v>
      </c>
      <c r="W10" s="8" t="s">
        <v>8</v>
      </c>
      <c r="X10" s="8" t="s">
        <v>8</v>
      </c>
      <c r="Y10" s="6">
        <v>2</v>
      </c>
      <c r="Z10" s="6">
        <v>2</v>
      </c>
      <c r="AA10" s="8" t="s">
        <v>8</v>
      </c>
      <c r="AB10" s="19">
        <v>4</v>
      </c>
      <c r="AC10" s="19">
        <v>4</v>
      </c>
      <c r="AD10" s="5">
        <v>4</v>
      </c>
      <c r="AE10" s="8" t="s">
        <v>8</v>
      </c>
      <c r="AF10" s="6">
        <v>3</v>
      </c>
      <c r="AG10" s="6">
        <v>3</v>
      </c>
      <c r="AH10" s="5">
        <v>3</v>
      </c>
      <c r="AI10" s="3">
        <f t="shared" si="0"/>
        <v>21</v>
      </c>
      <c r="AJ10" s="53">
        <f t="shared" si="1"/>
        <v>21</v>
      </c>
    </row>
    <row r="11" spans="1:36" ht="30.75" customHeight="1">
      <c r="A11" s="24">
        <v>9</v>
      </c>
      <c r="B11" s="21" t="s">
        <v>20</v>
      </c>
      <c r="C11" s="22" t="s">
        <v>6</v>
      </c>
      <c r="D11" s="4">
        <v>2051841</v>
      </c>
      <c r="E11" s="6">
        <v>4</v>
      </c>
      <c r="F11" s="5">
        <v>4</v>
      </c>
      <c r="G11" s="16" t="s">
        <v>8</v>
      </c>
      <c r="H11" s="19">
        <v>3</v>
      </c>
      <c r="I11" s="5">
        <v>3</v>
      </c>
      <c r="J11" s="5">
        <v>3</v>
      </c>
      <c r="K11" s="7" t="s">
        <v>8</v>
      </c>
      <c r="L11" s="6">
        <v>2</v>
      </c>
      <c r="M11" s="37" t="s">
        <v>8</v>
      </c>
      <c r="N11" s="29" t="s">
        <v>7</v>
      </c>
      <c r="O11" s="29" t="s">
        <v>7</v>
      </c>
      <c r="P11" s="27" t="s">
        <v>7</v>
      </c>
      <c r="Q11" s="27" t="s">
        <v>7</v>
      </c>
      <c r="R11" s="28" t="s">
        <v>7</v>
      </c>
      <c r="S11" s="28" t="s">
        <v>7</v>
      </c>
      <c r="T11" s="27" t="s">
        <v>7</v>
      </c>
      <c r="U11" s="29" t="s">
        <v>7</v>
      </c>
      <c r="V11" s="29" t="s">
        <v>7</v>
      </c>
      <c r="W11" s="27" t="s">
        <v>7</v>
      </c>
      <c r="X11" s="27" t="s">
        <v>7</v>
      </c>
      <c r="Y11" s="28" t="s">
        <v>7</v>
      </c>
      <c r="Z11" s="28" t="s">
        <v>7</v>
      </c>
      <c r="AA11" s="27" t="s">
        <v>7</v>
      </c>
      <c r="AB11" s="29" t="s">
        <v>7</v>
      </c>
      <c r="AC11" s="29" t="s">
        <v>7</v>
      </c>
      <c r="AD11" s="27" t="s">
        <v>7</v>
      </c>
      <c r="AE11" s="27" t="s">
        <v>7</v>
      </c>
      <c r="AF11" s="28" t="s">
        <v>7</v>
      </c>
      <c r="AG11" s="28" t="s">
        <v>7</v>
      </c>
      <c r="AH11" s="27" t="s">
        <v>7</v>
      </c>
      <c r="AI11" s="3">
        <f t="shared" si="0"/>
        <v>6</v>
      </c>
      <c r="AJ11" s="53">
        <f t="shared" si="1"/>
        <v>6</v>
      </c>
    </row>
    <row r="12" spans="1:36" ht="30.75" customHeight="1">
      <c r="A12" s="2"/>
      <c r="B12" s="21"/>
      <c r="C12" s="3"/>
      <c r="D12" s="4"/>
      <c r="E12" s="6"/>
      <c r="F12" s="16"/>
      <c r="G12" s="16"/>
      <c r="H12" s="19"/>
      <c r="I12" s="19"/>
      <c r="J12" s="16"/>
      <c r="K12" s="7"/>
      <c r="L12" s="6"/>
      <c r="M12" s="19"/>
      <c r="N12" s="16"/>
      <c r="O12" s="16"/>
      <c r="P12" s="19"/>
      <c r="Q12" s="19"/>
      <c r="R12" s="7"/>
      <c r="S12" s="7"/>
      <c r="T12" s="19"/>
      <c r="U12" s="19"/>
      <c r="V12" s="16"/>
      <c r="W12" s="16"/>
      <c r="X12" s="19"/>
      <c r="Y12" s="6"/>
      <c r="Z12" s="7"/>
      <c r="AA12" s="16"/>
      <c r="AB12" s="19"/>
      <c r="AC12" s="16"/>
      <c r="AD12" s="16"/>
      <c r="AE12" s="16"/>
      <c r="AF12" s="6"/>
      <c r="AG12" s="6"/>
      <c r="AH12" s="16"/>
      <c r="AI12" s="3"/>
      <c r="AJ12" s="53">
        <f t="shared" si="1"/>
        <v>0</v>
      </c>
    </row>
    <row r="13" spans="1:36" ht="30.75" customHeight="1">
      <c r="A13" s="24"/>
      <c r="B13" s="21"/>
      <c r="C13" s="23"/>
      <c r="D13" s="20"/>
      <c r="E13" s="6"/>
      <c r="F13" s="19"/>
      <c r="G13" s="16"/>
      <c r="H13" s="19"/>
      <c r="I13" s="19"/>
      <c r="J13" s="16"/>
      <c r="K13" s="7"/>
      <c r="L13" s="6"/>
      <c r="M13" s="19"/>
      <c r="N13" s="16"/>
      <c r="O13" s="16"/>
      <c r="P13" s="19"/>
      <c r="Q13" s="19"/>
      <c r="R13" s="7"/>
      <c r="S13" s="7"/>
      <c r="T13" s="19"/>
      <c r="U13" s="19"/>
      <c r="V13" s="16"/>
      <c r="W13" s="16"/>
      <c r="X13" s="19"/>
      <c r="Y13" s="6"/>
      <c r="Z13" s="7"/>
      <c r="AA13" s="16"/>
      <c r="AB13" s="19"/>
      <c r="AC13" s="16"/>
      <c r="AD13" s="16"/>
      <c r="AE13" s="16"/>
      <c r="AF13" s="6"/>
      <c r="AG13" s="6"/>
      <c r="AH13" s="16"/>
      <c r="AI13" s="22"/>
      <c r="AJ13" s="53">
        <f t="shared" si="1"/>
        <v>0</v>
      </c>
    </row>
    <row r="14" spans="1:36" ht="30.75" customHeight="1">
      <c r="A14" s="11"/>
      <c r="B14" s="21" t="s">
        <v>21</v>
      </c>
      <c r="C14" s="17" t="s">
        <v>9</v>
      </c>
      <c r="D14" s="18">
        <v>2050449</v>
      </c>
      <c r="E14" s="6">
        <v>4</v>
      </c>
      <c r="F14" s="5">
        <v>4</v>
      </c>
      <c r="G14" s="16" t="s">
        <v>8</v>
      </c>
      <c r="H14" s="19">
        <v>3</v>
      </c>
      <c r="I14" s="5">
        <v>3</v>
      </c>
      <c r="J14" s="5">
        <v>3</v>
      </c>
      <c r="K14" s="7" t="s">
        <v>8</v>
      </c>
      <c r="L14" s="7" t="s">
        <v>8</v>
      </c>
      <c r="M14" s="5">
        <v>2</v>
      </c>
      <c r="N14" s="19">
        <v>2</v>
      </c>
      <c r="O14" s="16" t="s">
        <v>8</v>
      </c>
      <c r="P14" s="16" t="s">
        <v>8</v>
      </c>
      <c r="Q14" s="5">
        <v>4</v>
      </c>
      <c r="R14" s="6">
        <v>4</v>
      </c>
      <c r="S14" s="7" t="s">
        <v>8</v>
      </c>
      <c r="T14" s="5">
        <v>3</v>
      </c>
      <c r="U14" s="19">
        <v>3</v>
      </c>
      <c r="V14" s="19">
        <v>3</v>
      </c>
      <c r="W14" s="8" t="s">
        <v>8</v>
      </c>
      <c r="X14" s="5">
        <v>2</v>
      </c>
      <c r="Y14" s="6">
        <v>2</v>
      </c>
      <c r="Z14" s="6">
        <v>2</v>
      </c>
      <c r="AA14" s="8" t="s">
        <v>8</v>
      </c>
      <c r="AB14" s="19">
        <v>4</v>
      </c>
      <c r="AC14" s="19">
        <v>4</v>
      </c>
      <c r="AD14" s="5">
        <v>4</v>
      </c>
      <c r="AE14" s="8" t="s">
        <v>8</v>
      </c>
      <c r="AF14" s="6">
        <v>3</v>
      </c>
      <c r="AG14" s="6">
        <v>3</v>
      </c>
      <c r="AH14" s="5">
        <v>3</v>
      </c>
      <c r="AI14" s="3">
        <f>COUNTIF(E14:AH14,1)+COUNTIF(E14:AH14,2)+COUNTIF(E14:AH14,3)+COUNTIF(E14:AH14,4)</f>
        <v>21</v>
      </c>
      <c r="AJ14" s="53">
        <f t="shared" si="1"/>
        <v>21</v>
      </c>
    </row>
    <row r="15" spans="1:36" ht="30.75" customHeight="1">
      <c r="A15" s="24"/>
      <c r="B15" s="31"/>
      <c r="C15" s="49" t="s">
        <v>26</v>
      </c>
      <c r="D15" s="50"/>
      <c r="E15" s="6">
        <f>COUNTIF(E3:E13,2)+COUNTIF(E3:E13,3)+COUNTIF(E3:E13,4)</f>
        <v>7</v>
      </c>
      <c r="F15" s="6">
        <f t="shared" ref="F15:AH15" si="2">COUNTIF(F3:F13,2)+COUNTIF(F3:F13,3)+COUNTIF(F3:F13,4)</f>
        <v>7</v>
      </c>
      <c r="G15" s="6">
        <f t="shared" si="2"/>
        <v>0</v>
      </c>
      <c r="H15" s="6">
        <f t="shared" si="2"/>
        <v>6</v>
      </c>
      <c r="I15" s="6">
        <f t="shared" si="2"/>
        <v>7</v>
      </c>
      <c r="J15" s="6">
        <f t="shared" si="2"/>
        <v>8</v>
      </c>
      <c r="K15" s="6">
        <f t="shared" si="2"/>
        <v>0</v>
      </c>
      <c r="L15" s="6">
        <f t="shared" si="2"/>
        <v>7</v>
      </c>
      <c r="M15" s="6">
        <f t="shared" si="2"/>
        <v>6</v>
      </c>
      <c r="N15" s="6">
        <f t="shared" si="2"/>
        <v>6</v>
      </c>
      <c r="O15" s="6">
        <f t="shared" si="2"/>
        <v>0</v>
      </c>
      <c r="P15" s="6">
        <f t="shared" si="2"/>
        <v>7</v>
      </c>
      <c r="Q15" s="6">
        <f t="shared" si="2"/>
        <v>6</v>
      </c>
      <c r="R15" s="6">
        <f t="shared" si="2"/>
        <v>7</v>
      </c>
      <c r="S15" s="6">
        <f t="shared" si="2"/>
        <v>0</v>
      </c>
      <c r="T15" s="6">
        <f t="shared" si="2"/>
        <v>6</v>
      </c>
      <c r="U15" s="6">
        <f t="shared" si="2"/>
        <v>7</v>
      </c>
      <c r="V15" s="6">
        <f t="shared" si="2"/>
        <v>8</v>
      </c>
      <c r="W15" s="6">
        <f t="shared" si="2"/>
        <v>0</v>
      </c>
      <c r="X15" s="6">
        <f t="shared" si="2"/>
        <v>6</v>
      </c>
      <c r="Y15" s="6">
        <f t="shared" si="2"/>
        <v>6</v>
      </c>
      <c r="Z15" s="6">
        <f t="shared" si="2"/>
        <v>5</v>
      </c>
      <c r="AA15" s="6">
        <f t="shared" si="2"/>
        <v>0</v>
      </c>
      <c r="AB15" s="6">
        <f t="shared" si="2"/>
        <v>6</v>
      </c>
      <c r="AC15" s="6">
        <f t="shared" si="2"/>
        <v>7</v>
      </c>
      <c r="AD15" s="6">
        <f t="shared" si="2"/>
        <v>6</v>
      </c>
      <c r="AE15" s="6">
        <f t="shared" si="2"/>
        <v>0</v>
      </c>
      <c r="AF15" s="6">
        <f t="shared" si="2"/>
        <v>7</v>
      </c>
      <c r="AG15" s="6">
        <f t="shared" si="2"/>
        <v>6</v>
      </c>
      <c r="AH15" s="6">
        <f t="shared" si="2"/>
        <v>6</v>
      </c>
      <c r="AI15" s="3"/>
      <c r="AJ15" s="10"/>
    </row>
    <row r="16" spans="1:36" ht="30.75" customHeight="1">
      <c r="A16" s="24"/>
      <c r="B16" s="31"/>
      <c r="C16" s="49" t="s">
        <v>27</v>
      </c>
      <c r="D16" s="50"/>
      <c r="E16" s="6">
        <f>COUNTIF(E3:E13,"Б")</f>
        <v>1</v>
      </c>
      <c r="F16" s="6">
        <f t="shared" ref="F16:AH16" si="3">COUNTIF(F3:F13,"Б")</f>
        <v>1</v>
      </c>
      <c r="G16" s="6">
        <f t="shared" si="3"/>
        <v>1</v>
      </c>
      <c r="H16" s="6">
        <f t="shared" si="3"/>
        <v>1</v>
      </c>
      <c r="I16" s="6">
        <f t="shared" si="3"/>
        <v>1</v>
      </c>
      <c r="J16" s="6">
        <f t="shared" si="3"/>
        <v>0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2</v>
      </c>
      <c r="O16" s="6">
        <f t="shared" si="3"/>
        <v>0</v>
      </c>
      <c r="P16" s="6">
        <f t="shared" si="3"/>
        <v>0</v>
      </c>
      <c r="Q16" s="6">
        <f t="shared" si="3"/>
        <v>2</v>
      </c>
      <c r="R16" s="6">
        <f t="shared" si="3"/>
        <v>0</v>
      </c>
      <c r="S16" s="6">
        <f t="shared" si="3"/>
        <v>1</v>
      </c>
      <c r="T16" s="6">
        <f t="shared" si="3"/>
        <v>1</v>
      </c>
      <c r="U16" s="6">
        <f t="shared" si="3"/>
        <v>1</v>
      </c>
      <c r="V16" s="6">
        <f t="shared" si="3"/>
        <v>0</v>
      </c>
      <c r="W16" s="6">
        <f t="shared" si="3"/>
        <v>1</v>
      </c>
      <c r="X16" s="6">
        <f t="shared" si="3"/>
        <v>1</v>
      </c>
      <c r="Y16" s="6">
        <f t="shared" si="3"/>
        <v>2</v>
      </c>
      <c r="Z16" s="6">
        <f t="shared" si="3"/>
        <v>0</v>
      </c>
      <c r="AA16" s="6">
        <f t="shared" si="3"/>
        <v>0</v>
      </c>
      <c r="AB16" s="6">
        <f t="shared" si="3"/>
        <v>1</v>
      </c>
      <c r="AC16" s="6">
        <f t="shared" si="3"/>
        <v>1</v>
      </c>
      <c r="AD16" s="6">
        <f t="shared" si="3"/>
        <v>1</v>
      </c>
      <c r="AE16" s="6">
        <f t="shared" si="3"/>
        <v>0</v>
      </c>
      <c r="AF16" s="6">
        <f t="shared" si="3"/>
        <v>1</v>
      </c>
      <c r="AG16" s="6">
        <f t="shared" si="3"/>
        <v>1</v>
      </c>
      <c r="AH16" s="6">
        <f t="shared" si="3"/>
        <v>1</v>
      </c>
      <c r="AI16" s="3"/>
      <c r="AJ16" s="10"/>
    </row>
  </sheetData>
  <mergeCells count="2">
    <mergeCell ref="C15:D15"/>
    <mergeCell ref="C16:D1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1" workbookViewId="0">
      <selection activeCell="B1" sqref="B1"/>
    </sheetView>
  </sheetViews>
  <sheetFormatPr defaultRowHeight="15"/>
  <cols>
    <col min="3" max="3" width="14.42578125" customWidth="1"/>
    <col min="4" max="4" width="11.140625" customWidth="1"/>
    <col min="5" max="5" width="14.42578125" customWidth="1"/>
  </cols>
  <sheetData>
    <row r="1" spans="1:5">
      <c r="A1" s="51" t="s">
        <v>43</v>
      </c>
      <c r="B1" s="52">
        <v>1</v>
      </c>
    </row>
    <row r="3" spans="1:5">
      <c r="A3" t="s">
        <v>22</v>
      </c>
    </row>
    <row r="4" spans="1:5" ht="15.75" thickBot="1"/>
    <row r="5" spans="1:5" ht="20.25">
      <c r="B5" s="38" t="s">
        <v>0</v>
      </c>
      <c r="C5" s="41" t="s">
        <v>1</v>
      </c>
      <c r="D5" s="42" t="s">
        <v>2</v>
      </c>
      <c r="E5" s="38" t="s">
        <v>3</v>
      </c>
    </row>
    <row r="6" spans="1:5">
      <c r="B6" s="43">
        <v>1</v>
      </c>
      <c r="C6" s="39" t="str">
        <f t="array" ref="C6">IFERROR(INDEX(Сотрудники!B$3:B$14,SMALL(IF((Сотрудники!$E$3:$AH$14=--RIGHT(LOOKUP(,-CODE($A$1:$A6),$A$1:$A6)))*(Сотрудники!$E$2:$AH$2=$B$1),ROW(Сотрудники!B$3:B$14)-2),$B6)),"")</f>
        <v/>
      </c>
      <c r="D6" s="39" t="str">
        <f t="array" ref="D6">IFERROR(INDEX(Сотрудники!C$3:C$14,SMALL(IF((Сотрудники!$E$3:$AH$14=--RIGHT(LOOKUP(,-CODE($A$1:$A6),$A$1:$A6)))*(Сотрудники!$E$2:$AH$2=$B$1),ROW(Сотрудники!C$3:C$14)-2),$B6)),"")</f>
        <v/>
      </c>
      <c r="E6" s="39" t="str">
        <f t="array" ref="E6">IFERROR(INDEX(Сотрудники!D$3:D$14,SMALL(IF((Сотрудники!$E$3:$AH$14=--RIGHT(LOOKUP(,-CODE($A$1:$A6),$A$1:$A6)))*(Сотрудники!$E$2:$AH$2=$B$1),ROW(Сотрудники!D$3:D$14)-2),$B6)),"")</f>
        <v/>
      </c>
    </row>
    <row r="7" spans="1:5">
      <c r="B7" s="43">
        <v>2</v>
      </c>
      <c r="C7" s="39" t="str">
        <f t="array" ref="C7">IFERROR(INDEX(Сотрудники!B$3:B$14,SMALL(IF((Сотрудники!$E$3:$AH$14=--RIGHT(LOOKUP(,-CODE($A$1:$A7),$A$1:$A7)))*(Сотрудники!$E$2:$AH$2=$B$1),ROW(Сотрудники!B$3:B$14)-2),$B7)),"")</f>
        <v/>
      </c>
      <c r="D7" s="39" t="str">
        <f t="array" ref="D7">IFERROR(INDEX(Сотрудники!C$3:C$14,SMALL(IF((Сотрудники!$E$3:$AH$14=--RIGHT(LOOKUP(,-CODE($A$1:$A7),$A$1:$A7)))*(Сотрудники!$E$2:$AH$2=$B$1),ROW(Сотрудники!C$3:C$14)-2),$B7)),"")</f>
        <v/>
      </c>
      <c r="E7" s="39" t="str">
        <f t="array" ref="E7">IFERROR(INDEX(Сотрудники!D$3:D$14,SMALL(IF((Сотрудники!$E$3:$AH$14=--RIGHT(LOOKUP(,-CODE($A$1:$A7),$A$1:$A7)))*(Сотрудники!$E$2:$AH$2=$B$1),ROW(Сотрудники!D$3:D$14)-2),$B7)),"")</f>
        <v/>
      </c>
    </row>
    <row r="8" spans="1:5">
      <c r="B8" s="43">
        <v>3</v>
      </c>
      <c r="C8" s="39" t="str">
        <f t="array" ref="C8">IFERROR(INDEX(Сотрудники!B$3:B$14,SMALL(IF((Сотрудники!$E$3:$AH$14=--RIGHT(LOOKUP(,-CODE($A$1:$A8),$A$1:$A8)))*(Сотрудники!$E$2:$AH$2=$B$1),ROW(Сотрудники!B$3:B$14)-2),$B8)),"")</f>
        <v/>
      </c>
      <c r="D8" s="39" t="str">
        <f t="array" ref="D8">IFERROR(INDEX(Сотрудники!C$3:C$14,SMALL(IF((Сотрудники!$E$3:$AH$14=--RIGHT(LOOKUP(,-CODE($A$1:$A8),$A$1:$A8)))*(Сотрудники!$E$2:$AH$2=$B$1),ROW(Сотрудники!C$3:C$14)-2),$B8)),"")</f>
        <v/>
      </c>
      <c r="E8" s="39" t="str">
        <f t="array" ref="E8">IFERROR(INDEX(Сотрудники!D$3:D$14,SMALL(IF((Сотрудники!$E$3:$AH$14=--RIGHT(LOOKUP(,-CODE($A$1:$A8),$A$1:$A8)))*(Сотрудники!$E$2:$AH$2=$B$1),ROW(Сотрудники!D$3:D$14)-2),$B8)),"")</f>
        <v/>
      </c>
    </row>
    <row r="9" spans="1:5">
      <c r="B9" s="43">
        <v>4</v>
      </c>
      <c r="C9" s="39" t="str">
        <f t="array" ref="C9">IFERROR(INDEX(Сотрудники!B$3:B$14,SMALL(IF((Сотрудники!$E$3:$AH$14=--RIGHT(LOOKUP(,-CODE($A$1:$A9),$A$1:$A9)))*(Сотрудники!$E$2:$AH$2=$B$1),ROW(Сотрудники!B$3:B$14)-2),$B9)),"")</f>
        <v/>
      </c>
      <c r="D9" s="39" t="str">
        <f t="array" ref="D9">IFERROR(INDEX(Сотрудники!C$3:C$14,SMALL(IF((Сотрудники!$E$3:$AH$14=--RIGHT(LOOKUP(,-CODE($A$1:$A9),$A$1:$A9)))*(Сотрудники!$E$2:$AH$2=$B$1),ROW(Сотрудники!C$3:C$14)-2),$B9)),"")</f>
        <v/>
      </c>
      <c r="E9" s="39" t="str">
        <f t="array" ref="E9">IFERROR(INDEX(Сотрудники!D$3:D$14,SMALL(IF((Сотрудники!$E$3:$AH$14=--RIGHT(LOOKUP(,-CODE($A$1:$A9),$A$1:$A9)))*(Сотрудники!$E$2:$AH$2=$B$1),ROW(Сотрудники!D$3:D$14)-2),$B9)),"")</f>
        <v/>
      </c>
    </row>
    <row r="10" spans="1:5">
      <c r="B10" s="43">
        <v>5</v>
      </c>
      <c r="C10" s="39" t="str">
        <f t="array" ref="C10">IFERROR(INDEX(Сотрудники!B$3:B$14,SMALL(IF((Сотрудники!$E$3:$AH$14=--RIGHT(LOOKUP(,-CODE($A$1:$A10),$A$1:$A10)))*(Сотрудники!$E$2:$AH$2=$B$1),ROW(Сотрудники!B$3:B$14)-2),$B10)),"")</f>
        <v/>
      </c>
      <c r="D10" s="39" t="str">
        <f t="array" ref="D10">IFERROR(INDEX(Сотрудники!C$3:C$14,SMALL(IF((Сотрудники!$E$3:$AH$14=--RIGHT(LOOKUP(,-CODE($A$1:$A10),$A$1:$A10)))*(Сотрудники!$E$2:$AH$2=$B$1),ROW(Сотрудники!C$3:C$14)-2),$B10)),"")</f>
        <v/>
      </c>
      <c r="E10" s="39" t="str">
        <f t="array" ref="E10">IFERROR(INDEX(Сотрудники!D$3:D$14,SMALL(IF((Сотрудники!$E$3:$AH$14=--RIGHT(LOOKUP(,-CODE($A$1:$A10),$A$1:$A10)))*(Сотрудники!$E$2:$AH$2=$B$1),ROW(Сотрудники!D$3:D$14)-2),$B10)),"")</f>
        <v/>
      </c>
    </row>
    <row r="11" spans="1:5">
      <c r="B11" s="43">
        <v>6</v>
      </c>
      <c r="C11" s="39" t="str">
        <f t="array" ref="C11">IFERROR(INDEX(Сотрудники!B$3:B$14,SMALL(IF((Сотрудники!$E$3:$AH$14=--RIGHT(LOOKUP(,-CODE($A$1:$A11),$A$1:$A11)))*(Сотрудники!$E$2:$AH$2=$B$1),ROW(Сотрудники!B$3:B$14)-2),$B11)),"")</f>
        <v/>
      </c>
      <c r="D11" s="39" t="str">
        <f t="array" ref="D11">IFERROR(INDEX(Сотрудники!C$3:C$14,SMALL(IF((Сотрудники!$E$3:$AH$14=--RIGHT(LOOKUP(,-CODE($A$1:$A11),$A$1:$A11)))*(Сотрудники!$E$2:$AH$2=$B$1),ROW(Сотрудники!C$3:C$14)-2),$B11)),"")</f>
        <v/>
      </c>
      <c r="E11" s="39" t="str">
        <f t="array" ref="E11">IFERROR(INDEX(Сотрудники!D$3:D$14,SMALL(IF((Сотрудники!$E$3:$AH$14=--RIGHT(LOOKUP(,-CODE($A$1:$A11),$A$1:$A11)))*(Сотрудники!$E$2:$AH$2=$B$1),ROW(Сотрудники!D$3:D$14)-2),$B11)),"")</f>
        <v/>
      </c>
    </row>
    <row r="12" spans="1:5">
      <c r="B12" s="43">
        <v>7</v>
      </c>
      <c r="C12" s="39" t="str">
        <f t="array" ref="C12">IFERROR(INDEX(Сотрудники!B$3:B$14,SMALL(IF((Сотрудники!$E$3:$AH$14=--RIGHT(LOOKUP(,-CODE($A$1:$A12),$A$1:$A12)))*(Сотрудники!$E$2:$AH$2=$B$1),ROW(Сотрудники!B$3:B$14)-2),$B12)),"")</f>
        <v/>
      </c>
      <c r="D12" s="39" t="str">
        <f t="array" ref="D12">IFERROR(INDEX(Сотрудники!C$3:C$14,SMALL(IF((Сотрудники!$E$3:$AH$14=--RIGHT(LOOKUP(,-CODE($A$1:$A12),$A$1:$A12)))*(Сотрудники!$E$2:$AH$2=$B$1),ROW(Сотрудники!C$3:C$14)-2),$B12)),"")</f>
        <v/>
      </c>
      <c r="E12" s="39" t="str">
        <f t="array" ref="E12">IFERROR(INDEX(Сотрудники!D$3:D$14,SMALL(IF((Сотрудники!$E$3:$AH$14=--RIGHT(LOOKUP(,-CODE($A$1:$A12),$A$1:$A12)))*(Сотрудники!$E$2:$AH$2=$B$1),ROW(Сотрудники!D$3:D$14)-2),$B12)),"")</f>
        <v/>
      </c>
    </row>
    <row r="13" spans="1:5">
      <c r="B13" s="43">
        <v>8</v>
      </c>
      <c r="C13" s="39" t="str">
        <f t="array" ref="C13">IFERROR(INDEX(Сотрудники!B$3:B$14,SMALL(IF((Сотрудники!$E$3:$AH$14=--RIGHT(LOOKUP(,-CODE($A$1:$A13),$A$1:$A13)))*(Сотрудники!$E$2:$AH$2=$B$1),ROW(Сотрудники!B$3:B$14)-2),$B13)),"")</f>
        <v/>
      </c>
      <c r="D13" s="39" t="str">
        <f t="array" ref="D13">IFERROR(INDEX(Сотрудники!C$3:C$14,SMALL(IF((Сотрудники!$E$3:$AH$14=--RIGHT(LOOKUP(,-CODE($A$1:$A13),$A$1:$A13)))*(Сотрудники!$E$2:$AH$2=$B$1),ROW(Сотрудники!C$3:C$14)-2),$B13)),"")</f>
        <v/>
      </c>
      <c r="E13" s="39" t="str">
        <f t="array" ref="E13">IFERROR(INDEX(Сотрудники!D$3:D$14,SMALL(IF((Сотрудники!$E$3:$AH$14=--RIGHT(LOOKUP(,-CODE($A$1:$A13),$A$1:$A13)))*(Сотрудники!$E$2:$AH$2=$B$1),ROW(Сотрудники!D$3:D$14)-2),$B13)),"")</f>
        <v/>
      </c>
    </row>
    <row r="14" spans="1:5">
      <c r="B14" s="43">
        <v>9</v>
      </c>
      <c r="C14" s="39" t="str">
        <f t="array" ref="C14">IFERROR(INDEX(Сотрудники!B$3:B$14,SMALL(IF((Сотрудники!$E$3:$AH$14=--RIGHT(LOOKUP(,-CODE($A$1:$A14),$A$1:$A14)))*(Сотрудники!$E$2:$AH$2=$B$1),ROW(Сотрудники!B$3:B$14)-2),$B14)),"")</f>
        <v/>
      </c>
      <c r="D14" s="39" t="str">
        <f t="array" ref="D14">IFERROR(INDEX(Сотрудники!C$3:C$14,SMALL(IF((Сотрудники!$E$3:$AH$14=--RIGHT(LOOKUP(,-CODE($A$1:$A14),$A$1:$A14)))*(Сотрудники!$E$2:$AH$2=$B$1),ROW(Сотрудники!C$3:C$14)-2),$B14)),"")</f>
        <v/>
      </c>
      <c r="E14" s="39" t="str">
        <f t="array" ref="E14">IFERROR(INDEX(Сотрудники!D$3:D$14,SMALL(IF((Сотрудники!$E$3:$AH$14=--RIGHT(LOOKUP(,-CODE($A$1:$A14),$A$1:$A14)))*(Сотрудники!$E$2:$AH$2=$B$1),ROW(Сотрудники!D$3:D$14)-2),$B14)),"")</f>
        <v/>
      </c>
    </row>
    <row r="15" spans="1:5" ht="15.75" thickBot="1">
      <c r="B15" s="44">
        <v>10</v>
      </c>
      <c r="C15" s="39" t="str">
        <f t="array" ref="C15">IFERROR(INDEX(Сотрудники!B$3:B$14,SMALL(IF((Сотрудники!$E$3:$AH$14=--RIGHT(LOOKUP(,-CODE($A$1:$A15),$A$1:$A15)))*(Сотрудники!$E$2:$AH$2=$B$1),ROW(Сотрудники!B$3:B$14)-2),$B15)),"")</f>
        <v/>
      </c>
      <c r="D15" s="39" t="str">
        <f t="array" ref="D15">IFERROR(INDEX(Сотрудники!C$3:C$14,SMALL(IF((Сотрудники!$E$3:$AH$14=--RIGHT(LOOKUP(,-CODE($A$1:$A15),$A$1:$A15)))*(Сотрудники!$E$2:$AH$2=$B$1),ROW(Сотрудники!C$3:C$14)-2),$B15)),"")</f>
        <v/>
      </c>
      <c r="E15" s="39" t="str">
        <f t="array" ref="E15">IFERROR(INDEX(Сотрудники!D$3:D$14,SMALL(IF((Сотрудники!$E$3:$AH$14=--RIGHT(LOOKUP(,-CODE($A$1:$A15),$A$1:$A15)))*(Сотрудники!$E$2:$AH$2=$B$1),ROW(Сотрудники!D$3:D$14)-2),$B15)),"")</f>
        <v/>
      </c>
    </row>
    <row r="18" spans="1:5">
      <c r="A18" s="48" t="s">
        <v>23</v>
      </c>
    </row>
    <row r="19" spans="1:5" ht="15.75" thickBot="1"/>
    <row r="20" spans="1:5" ht="20.25">
      <c r="B20" s="38" t="s">
        <v>0</v>
      </c>
      <c r="C20" s="41" t="s">
        <v>1</v>
      </c>
      <c r="D20" s="42" t="s">
        <v>2</v>
      </c>
      <c r="E20" s="38" t="s">
        <v>3</v>
      </c>
    </row>
    <row r="21" spans="1:5">
      <c r="B21" s="40">
        <v>1</v>
      </c>
      <c r="C21" s="39" t="str">
        <f t="array" ref="C21">IFERROR(INDEX(Сотрудники!B$3:B$14,SMALL(IF((Сотрудники!$E$3:$AH$14=--RIGHT(LOOKUP(,-CODE($A$1:$A21),$A$1:$A21)))*(Сотрудники!$E$2:$AH$2=$B$1),ROW(Сотрудники!B$3:B$14)-2),$B21)),"")</f>
        <v/>
      </c>
      <c r="D21" s="39" t="str">
        <f t="array" ref="D21">IFERROR(INDEX(Сотрудники!C$3:C$14,SMALL(IF((Сотрудники!$E$3:$AH$14=--RIGHT(LOOKUP(,-CODE($A$1:$A21),$A$1:$A21)))*(Сотрудники!$E$2:$AH$2=$B$1),ROW(Сотрудники!C$3:C$14)-2),$B21)),"")</f>
        <v/>
      </c>
      <c r="E21" s="39" t="str">
        <f t="array" ref="E21">IFERROR(INDEX(Сотрудники!D$3:D$14,SMALL(IF((Сотрудники!$E$3:$AH$14=--RIGHT(LOOKUP(,-CODE($A$1:$A21),$A$1:$A21)))*(Сотрудники!$E$2:$AH$2=$B$1),ROW(Сотрудники!D$3:D$14)-2),$B21)),"")</f>
        <v/>
      </c>
    </row>
    <row r="22" spans="1:5">
      <c r="B22" s="40">
        <v>2</v>
      </c>
      <c r="C22" s="39" t="str">
        <f t="array" ref="C22">IFERROR(INDEX(Сотрудники!B$3:B$14,SMALL(IF((Сотрудники!$E$3:$AH$14=--RIGHT(LOOKUP(,-CODE($A$1:$A22),$A$1:$A22)))*(Сотрудники!$E$2:$AH$2=$B$1),ROW(Сотрудники!B$3:B$14)-2),$B22)),"")</f>
        <v/>
      </c>
      <c r="D22" s="39" t="str">
        <f t="array" ref="D22">IFERROR(INDEX(Сотрудники!C$3:C$14,SMALL(IF((Сотрудники!$E$3:$AH$14=--RIGHT(LOOKUP(,-CODE($A$1:$A22),$A$1:$A22)))*(Сотрудники!$E$2:$AH$2=$B$1),ROW(Сотрудники!C$3:C$14)-2),$B22)),"")</f>
        <v/>
      </c>
      <c r="E22" s="39" t="str">
        <f t="array" ref="E22">IFERROR(INDEX(Сотрудники!D$3:D$14,SMALL(IF((Сотрудники!$E$3:$AH$14=--RIGHT(LOOKUP(,-CODE($A$1:$A22),$A$1:$A22)))*(Сотрудники!$E$2:$AH$2=$B$1),ROW(Сотрудники!D$3:D$14)-2),$B22)),"")</f>
        <v/>
      </c>
    </row>
    <row r="23" spans="1:5">
      <c r="B23" s="40">
        <v>3</v>
      </c>
      <c r="C23" s="39" t="str">
        <f t="array" ref="C23">IFERROR(INDEX(Сотрудники!B$3:B$14,SMALL(IF((Сотрудники!$E$3:$AH$14=--RIGHT(LOOKUP(,-CODE($A$1:$A23),$A$1:$A23)))*(Сотрудники!$E$2:$AH$2=$B$1),ROW(Сотрудники!B$3:B$14)-2),$B23)),"")</f>
        <v/>
      </c>
      <c r="D23" s="39" t="str">
        <f t="array" ref="D23">IFERROR(INDEX(Сотрудники!C$3:C$14,SMALL(IF((Сотрудники!$E$3:$AH$14=--RIGHT(LOOKUP(,-CODE($A$1:$A23),$A$1:$A23)))*(Сотрудники!$E$2:$AH$2=$B$1),ROW(Сотрудники!C$3:C$14)-2),$B23)),"")</f>
        <v/>
      </c>
      <c r="E23" s="39" t="str">
        <f t="array" ref="E23">IFERROR(INDEX(Сотрудники!D$3:D$14,SMALL(IF((Сотрудники!$E$3:$AH$14=--RIGHT(LOOKUP(,-CODE($A$1:$A23),$A$1:$A23)))*(Сотрудники!$E$2:$AH$2=$B$1),ROW(Сотрудники!D$3:D$14)-2),$B23)),"")</f>
        <v/>
      </c>
    </row>
    <row r="24" spans="1:5">
      <c r="B24" s="40">
        <v>4</v>
      </c>
      <c r="C24" s="39" t="str">
        <f t="array" ref="C24">IFERROR(INDEX(Сотрудники!B$3:B$14,SMALL(IF((Сотрудники!$E$3:$AH$14=--RIGHT(LOOKUP(,-CODE($A$1:$A24),$A$1:$A24)))*(Сотрудники!$E$2:$AH$2=$B$1),ROW(Сотрудники!B$3:B$14)-2),$B24)),"")</f>
        <v/>
      </c>
      <c r="D24" s="39" t="str">
        <f t="array" ref="D24">IFERROR(INDEX(Сотрудники!C$3:C$14,SMALL(IF((Сотрудники!$E$3:$AH$14=--RIGHT(LOOKUP(,-CODE($A$1:$A24),$A$1:$A24)))*(Сотрудники!$E$2:$AH$2=$B$1),ROW(Сотрудники!C$3:C$14)-2),$B24)),"")</f>
        <v/>
      </c>
      <c r="E24" s="39" t="str">
        <f t="array" ref="E24">IFERROR(INDEX(Сотрудники!D$3:D$14,SMALL(IF((Сотрудники!$E$3:$AH$14=--RIGHT(LOOKUP(,-CODE($A$1:$A24),$A$1:$A24)))*(Сотрудники!$E$2:$AH$2=$B$1),ROW(Сотрудники!D$3:D$14)-2),$B24)),"")</f>
        <v/>
      </c>
    </row>
    <row r="25" spans="1:5">
      <c r="B25" s="40">
        <v>5</v>
      </c>
      <c r="C25" s="39" t="str">
        <f t="array" ref="C25">IFERROR(INDEX(Сотрудники!B$3:B$14,SMALL(IF((Сотрудники!$E$3:$AH$14=--RIGHT(LOOKUP(,-CODE($A$1:$A25),$A$1:$A25)))*(Сотрудники!$E$2:$AH$2=$B$1),ROW(Сотрудники!B$3:B$14)-2),$B25)),"")</f>
        <v/>
      </c>
      <c r="D25" s="39" t="str">
        <f t="array" ref="D25">IFERROR(INDEX(Сотрудники!C$3:C$14,SMALL(IF((Сотрудники!$E$3:$AH$14=--RIGHT(LOOKUP(,-CODE($A$1:$A25),$A$1:$A25)))*(Сотрудники!$E$2:$AH$2=$B$1),ROW(Сотрудники!C$3:C$14)-2),$B25)),"")</f>
        <v/>
      </c>
      <c r="E25" s="39" t="str">
        <f t="array" ref="E25">IFERROR(INDEX(Сотрудники!D$3:D$14,SMALL(IF((Сотрудники!$E$3:$AH$14=--RIGHT(LOOKUP(,-CODE($A$1:$A25),$A$1:$A25)))*(Сотрудники!$E$2:$AH$2=$B$1),ROW(Сотрудники!D$3:D$14)-2),$B25)),"")</f>
        <v/>
      </c>
    </row>
    <row r="26" spans="1:5">
      <c r="B26" s="40">
        <v>6</v>
      </c>
      <c r="C26" s="39" t="str">
        <f t="array" ref="C26">IFERROR(INDEX(Сотрудники!B$3:B$14,SMALL(IF((Сотрудники!$E$3:$AH$14=--RIGHT(LOOKUP(,-CODE($A$1:$A26),$A$1:$A26)))*(Сотрудники!$E$2:$AH$2=$B$1),ROW(Сотрудники!B$3:B$14)-2),$B26)),"")</f>
        <v/>
      </c>
      <c r="D26" s="39" t="str">
        <f t="array" ref="D26">IFERROR(INDEX(Сотрудники!C$3:C$14,SMALL(IF((Сотрудники!$E$3:$AH$14=--RIGHT(LOOKUP(,-CODE($A$1:$A26),$A$1:$A26)))*(Сотрудники!$E$2:$AH$2=$B$1),ROW(Сотрудники!C$3:C$14)-2),$B26)),"")</f>
        <v/>
      </c>
      <c r="E26" s="39" t="str">
        <f t="array" ref="E26">IFERROR(INDEX(Сотрудники!D$3:D$14,SMALL(IF((Сотрудники!$E$3:$AH$14=--RIGHT(LOOKUP(,-CODE($A$1:$A26),$A$1:$A26)))*(Сотрудники!$E$2:$AH$2=$B$1),ROW(Сотрудники!D$3:D$14)-2),$B26)),"")</f>
        <v/>
      </c>
    </row>
    <row r="27" spans="1:5">
      <c r="B27" s="40">
        <v>7</v>
      </c>
      <c r="C27" s="39" t="str">
        <f t="array" ref="C27">IFERROR(INDEX(Сотрудники!B$3:B$14,SMALL(IF((Сотрудники!$E$3:$AH$14=--RIGHT(LOOKUP(,-CODE($A$1:$A27),$A$1:$A27)))*(Сотрудники!$E$2:$AH$2=$B$1),ROW(Сотрудники!B$3:B$14)-2),$B27)),"")</f>
        <v/>
      </c>
      <c r="D27" s="39" t="str">
        <f t="array" ref="D27">IFERROR(INDEX(Сотрудники!C$3:C$14,SMALL(IF((Сотрудники!$E$3:$AH$14=--RIGHT(LOOKUP(,-CODE($A$1:$A27),$A$1:$A27)))*(Сотрудники!$E$2:$AH$2=$B$1),ROW(Сотрудники!C$3:C$14)-2),$B27)),"")</f>
        <v/>
      </c>
      <c r="E27" s="39" t="str">
        <f t="array" ref="E27">IFERROR(INDEX(Сотрудники!D$3:D$14,SMALL(IF((Сотрудники!$E$3:$AH$14=--RIGHT(LOOKUP(,-CODE($A$1:$A27),$A$1:$A27)))*(Сотрудники!$E$2:$AH$2=$B$1),ROW(Сотрудники!D$3:D$14)-2),$B27)),"")</f>
        <v/>
      </c>
    </row>
    <row r="28" spans="1:5">
      <c r="B28" s="40">
        <v>8</v>
      </c>
      <c r="C28" s="39" t="str">
        <f t="array" ref="C28">IFERROR(INDEX(Сотрудники!B$3:B$14,SMALL(IF((Сотрудники!$E$3:$AH$14=--RIGHT(LOOKUP(,-CODE($A$1:$A28),$A$1:$A28)))*(Сотрудники!$E$2:$AH$2=$B$1),ROW(Сотрудники!B$3:B$14)-2),$B28)),"")</f>
        <v/>
      </c>
      <c r="D28" s="39" t="str">
        <f t="array" ref="D28">IFERROR(INDEX(Сотрудники!C$3:C$14,SMALL(IF((Сотрудники!$E$3:$AH$14=--RIGHT(LOOKUP(,-CODE($A$1:$A28),$A$1:$A28)))*(Сотрудники!$E$2:$AH$2=$B$1),ROW(Сотрудники!C$3:C$14)-2),$B28)),"")</f>
        <v/>
      </c>
      <c r="E28" s="39" t="str">
        <f t="array" ref="E28">IFERROR(INDEX(Сотрудники!D$3:D$14,SMALL(IF((Сотрудники!$E$3:$AH$14=--RIGHT(LOOKUP(,-CODE($A$1:$A28),$A$1:$A28)))*(Сотрудники!$E$2:$AH$2=$B$1),ROW(Сотрудники!D$3:D$14)-2),$B28)),"")</f>
        <v/>
      </c>
    </row>
    <row r="29" spans="1:5">
      <c r="B29" s="40">
        <v>9</v>
      </c>
      <c r="C29" s="39" t="str">
        <f t="array" ref="C29">IFERROR(INDEX(Сотрудники!B$3:B$14,SMALL(IF((Сотрудники!$E$3:$AH$14=--RIGHT(LOOKUP(,-CODE($A$1:$A29),$A$1:$A29)))*(Сотрудники!$E$2:$AH$2=$B$1),ROW(Сотрудники!B$3:B$14)-2),$B29)),"")</f>
        <v/>
      </c>
      <c r="D29" s="39" t="str">
        <f t="array" ref="D29">IFERROR(INDEX(Сотрудники!C$3:C$14,SMALL(IF((Сотрудники!$E$3:$AH$14=--RIGHT(LOOKUP(,-CODE($A$1:$A29),$A$1:$A29)))*(Сотрудники!$E$2:$AH$2=$B$1),ROW(Сотрудники!C$3:C$14)-2),$B29)),"")</f>
        <v/>
      </c>
      <c r="E29" s="39" t="str">
        <f t="array" ref="E29">IFERROR(INDEX(Сотрудники!D$3:D$14,SMALL(IF((Сотрудники!$E$3:$AH$14=--RIGHT(LOOKUP(,-CODE($A$1:$A29),$A$1:$A29)))*(Сотрудники!$E$2:$AH$2=$B$1),ROW(Сотрудники!D$3:D$14)-2),$B29)),"")</f>
        <v/>
      </c>
    </row>
    <row r="30" spans="1:5">
      <c r="B30" s="40">
        <v>10</v>
      </c>
      <c r="C30" s="39" t="str">
        <f t="array" ref="C30">IFERROR(INDEX(Сотрудники!B$3:B$14,SMALL(IF((Сотрудники!$E$3:$AH$14=--RIGHT(LOOKUP(,-CODE($A$1:$A30),$A$1:$A30)))*(Сотрудники!$E$2:$AH$2=$B$1),ROW(Сотрудники!B$3:B$14)-2),$B30)),"")</f>
        <v/>
      </c>
      <c r="D30" s="39" t="str">
        <f t="array" ref="D30">IFERROR(INDEX(Сотрудники!C$3:C$14,SMALL(IF((Сотрудники!$E$3:$AH$14=--RIGHT(LOOKUP(,-CODE($A$1:$A30),$A$1:$A30)))*(Сотрудники!$E$2:$AH$2=$B$1),ROW(Сотрудники!C$3:C$14)-2),$B30)),"")</f>
        <v/>
      </c>
      <c r="E30" s="39" t="str">
        <f t="array" ref="E30">IFERROR(INDEX(Сотрудники!D$3:D$14,SMALL(IF((Сотрудники!$E$3:$AH$14=--RIGHT(LOOKUP(,-CODE($A$1:$A30),$A$1:$A30)))*(Сотрудники!$E$2:$AH$2=$B$1),ROW(Сотрудники!D$3:D$14)-2),$B30)),"")</f>
        <v/>
      </c>
    </row>
    <row r="32" spans="1:5">
      <c r="A32" s="48" t="s">
        <v>24</v>
      </c>
    </row>
    <row r="34" spans="1:5" ht="15.75" thickBot="1"/>
    <row r="35" spans="1:5" ht="20.25">
      <c r="B35" s="38" t="s">
        <v>0</v>
      </c>
      <c r="C35" s="41" t="s">
        <v>1</v>
      </c>
      <c r="D35" s="42" t="s">
        <v>2</v>
      </c>
      <c r="E35" s="38" t="s">
        <v>3</v>
      </c>
    </row>
    <row r="36" spans="1:5">
      <c r="B36" s="40">
        <v>1</v>
      </c>
      <c r="C36" s="39" t="str">
        <f t="array" ref="C36">IFERROR(INDEX(Сотрудники!B$3:B$14,SMALL(IF((Сотрудники!$E$3:$AH$14=--RIGHT(LOOKUP(,-CODE($A$1:$A36),$A$1:$A36)))*(Сотрудники!$E$2:$AH$2=$B$1),ROW(Сотрудники!B$3:B$14)-2),$B36)),"")</f>
        <v/>
      </c>
      <c r="D36" s="39" t="str">
        <f t="array" ref="D36">IFERROR(INDEX(Сотрудники!C$3:C$14,SMALL(IF((Сотрудники!$E$3:$AH$14=--RIGHT(LOOKUP(,-CODE($A$1:$A36),$A$1:$A36)))*(Сотрудники!$E$2:$AH$2=$B$1),ROW(Сотрудники!C$3:C$14)-2),$B36)),"")</f>
        <v/>
      </c>
      <c r="E36" s="39" t="str">
        <f t="array" ref="E36">IFERROR(INDEX(Сотрудники!D$3:D$14,SMALL(IF((Сотрудники!$E$3:$AH$14=--RIGHT(LOOKUP(,-CODE($A$1:$A36),$A$1:$A36)))*(Сотрудники!$E$2:$AH$2=$B$1),ROW(Сотрудники!D$3:D$14)-2),$B36)),"")</f>
        <v/>
      </c>
    </row>
    <row r="37" spans="1:5">
      <c r="B37" s="40">
        <v>2</v>
      </c>
      <c r="C37" s="39" t="str">
        <f t="array" ref="C37">IFERROR(INDEX(Сотрудники!B$3:B$14,SMALL(IF((Сотрудники!$E$3:$AH$14=--RIGHT(LOOKUP(,-CODE($A$1:$A37),$A$1:$A37)))*(Сотрудники!$E$2:$AH$2=$B$1),ROW(Сотрудники!B$3:B$14)-2),$B37)),"")</f>
        <v/>
      </c>
      <c r="D37" s="39" t="str">
        <f t="array" ref="D37">IFERROR(INDEX(Сотрудники!C$3:C$14,SMALL(IF((Сотрудники!$E$3:$AH$14=--RIGHT(LOOKUP(,-CODE($A$1:$A37),$A$1:$A37)))*(Сотрудники!$E$2:$AH$2=$B$1),ROW(Сотрудники!C$3:C$14)-2),$B37)),"")</f>
        <v/>
      </c>
      <c r="E37" s="39" t="str">
        <f t="array" ref="E37">IFERROR(INDEX(Сотрудники!D$3:D$14,SMALL(IF((Сотрудники!$E$3:$AH$14=--RIGHT(LOOKUP(,-CODE($A$1:$A37),$A$1:$A37)))*(Сотрудники!$E$2:$AH$2=$B$1),ROW(Сотрудники!D$3:D$14)-2),$B37)),"")</f>
        <v/>
      </c>
    </row>
    <row r="38" spans="1:5">
      <c r="B38" s="40">
        <v>3</v>
      </c>
      <c r="C38" s="39" t="str">
        <f t="array" ref="C38">IFERROR(INDEX(Сотрудники!B$3:B$14,SMALL(IF((Сотрудники!$E$3:$AH$14=--RIGHT(LOOKUP(,-CODE($A$1:$A38),$A$1:$A38)))*(Сотрудники!$E$2:$AH$2=$B$1),ROW(Сотрудники!B$3:B$14)-2),$B38)),"")</f>
        <v/>
      </c>
      <c r="D38" s="39" t="str">
        <f t="array" ref="D38">IFERROR(INDEX(Сотрудники!C$3:C$14,SMALL(IF((Сотрудники!$E$3:$AH$14=--RIGHT(LOOKUP(,-CODE($A$1:$A38),$A$1:$A38)))*(Сотрудники!$E$2:$AH$2=$B$1),ROW(Сотрудники!C$3:C$14)-2),$B38)),"")</f>
        <v/>
      </c>
      <c r="E38" s="39" t="str">
        <f t="array" ref="E38">IFERROR(INDEX(Сотрудники!D$3:D$14,SMALL(IF((Сотрудники!$E$3:$AH$14=--RIGHT(LOOKUP(,-CODE($A$1:$A38),$A$1:$A38)))*(Сотрудники!$E$2:$AH$2=$B$1),ROW(Сотрудники!D$3:D$14)-2),$B38)),"")</f>
        <v/>
      </c>
    </row>
    <row r="39" spans="1:5">
      <c r="B39" s="40">
        <v>4</v>
      </c>
      <c r="C39" s="39" t="str">
        <f t="array" ref="C39">IFERROR(INDEX(Сотрудники!B$3:B$14,SMALL(IF((Сотрудники!$E$3:$AH$14=--RIGHT(LOOKUP(,-CODE($A$1:$A39),$A$1:$A39)))*(Сотрудники!$E$2:$AH$2=$B$1),ROW(Сотрудники!B$3:B$14)-2),$B39)),"")</f>
        <v/>
      </c>
      <c r="D39" s="39" t="str">
        <f t="array" ref="D39">IFERROR(INDEX(Сотрудники!C$3:C$14,SMALL(IF((Сотрудники!$E$3:$AH$14=--RIGHT(LOOKUP(,-CODE($A$1:$A39),$A$1:$A39)))*(Сотрудники!$E$2:$AH$2=$B$1),ROW(Сотрудники!C$3:C$14)-2),$B39)),"")</f>
        <v/>
      </c>
      <c r="E39" s="39" t="str">
        <f t="array" ref="E39">IFERROR(INDEX(Сотрудники!D$3:D$14,SMALL(IF((Сотрудники!$E$3:$AH$14=--RIGHT(LOOKUP(,-CODE($A$1:$A39),$A$1:$A39)))*(Сотрудники!$E$2:$AH$2=$B$1),ROW(Сотрудники!D$3:D$14)-2),$B39)),"")</f>
        <v/>
      </c>
    </row>
    <row r="40" spans="1:5">
      <c r="B40" s="40">
        <v>5</v>
      </c>
      <c r="C40" s="39" t="str">
        <f t="array" ref="C40">IFERROR(INDEX(Сотрудники!B$3:B$14,SMALL(IF((Сотрудники!$E$3:$AH$14=--RIGHT(LOOKUP(,-CODE($A$1:$A40),$A$1:$A40)))*(Сотрудники!$E$2:$AH$2=$B$1),ROW(Сотрудники!B$3:B$14)-2),$B40)),"")</f>
        <v/>
      </c>
      <c r="D40" s="39" t="str">
        <f t="array" ref="D40">IFERROR(INDEX(Сотрудники!C$3:C$14,SMALL(IF((Сотрудники!$E$3:$AH$14=--RIGHT(LOOKUP(,-CODE($A$1:$A40),$A$1:$A40)))*(Сотрудники!$E$2:$AH$2=$B$1),ROW(Сотрудники!C$3:C$14)-2),$B40)),"")</f>
        <v/>
      </c>
      <c r="E40" s="39" t="str">
        <f t="array" ref="E40">IFERROR(INDEX(Сотрудники!D$3:D$14,SMALL(IF((Сотрудники!$E$3:$AH$14=--RIGHT(LOOKUP(,-CODE($A$1:$A40),$A$1:$A40)))*(Сотрудники!$E$2:$AH$2=$B$1),ROW(Сотрудники!D$3:D$14)-2),$B40)),"")</f>
        <v/>
      </c>
    </row>
    <row r="41" spans="1:5">
      <c r="B41" s="40">
        <v>6</v>
      </c>
      <c r="C41" s="39" t="str">
        <f t="array" ref="C41">IFERROR(INDEX(Сотрудники!B$3:B$14,SMALL(IF((Сотрудники!$E$3:$AH$14=--RIGHT(LOOKUP(,-CODE($A$1:$A41),$A$1:$A41)))*(Сотрудники!$E$2:$AH$2=$B$1),ROW(Сотрудники!B$3:B$14)-2),$B41)),"")</f>
        <v/>
      </c>
      <c r="D41" s="39" t="str">
        <f t="array" ref="D41">IFERROR(INDEX(Сотрудники!C$3:C$14,SMALL(IF((Сотрудники!$E$3:$AH$14=--RIGHT(LOOKUP(,-CODE($A$1:$A41),$A$1:$A41)))*(Сотрудники!$E$2:$AH$2=$B$1),ROW(Сотрудники!C$3:C$14)-2),$B41)),"")</f>
        <v/>
      </c>
      <c r="E41" s="39" t="str">
        <f t="array" ref="E41">IFERROR(INDEX(Сотрудники!D$3:D$14,SMALL(IF((Сотрудники!$E$3:$AH$14=--RIGHT(LOOKUP(,-CODE($A$1:$A41),$A$1:$A41)))*(Сотрудники!$E$2:$AH$2=$B$1),ROW(Сотрудники!D$3:D$14)-2),$B41)),"")</f>
        <v/>
      </c>
    </row>
    <row r="42" spans="1:5">
      <c r="B42" s="40">
        <v>7</v>
      </c>
      <c r="C42" s="39" t="str">
        <f t="array" ref="C42">IFERROR(INDEX(Сотрудники!B$3:B$14,SMALL(IF((Сотрудники!$E$3:$AH$14=--RIGHT(LOOKUP(,-CODE($A$1:$A42),$A$1:$A42)))*(Сотрудники!$E$2:$AH$2=$B$1),ROW(Сотрудники!B$3:B$14)-2),$B42)),"")</f>
        <v/>
      </c>
      <c r="D42" s="39" t="str">
        <f t="array" ref="D42">IFERROR(INDEX(Сотрудники!C$3:C$14,SMALL(IF((Сотрудники!$E$3:$AH$14=--RIGHT(LOOKUP(,-CODE($A$1:$A42),$A$1:$A42)))*(Сотрудники!$E$2:$AH$2=$B$1),ROW(Сотрудники!C$3:C$14)-2),$B42)),"")</f>
        <v/>
      </c>
      <c r="E42" s="39" t="str">
        <f t="array" ref="E42">IFERROR(INDEX(Сотрудники!D$3:D$14,SMALL(IF((Сотрудники!$E$3:$AH$14=--RIGHT(LOOKUP(,-CODE($A$1:$A42),$A$1:$A42)))*(Сотрудники!$E$2:$AH$2=$B$1),ROW(Сотрудники!D$3:D$14)-2),$B42)),"")</f>
        <v/>
      </c>
    </row>
    <row r="43" spans="1:5">
      <c r="B43" s="40">
        <v>8</v>
      </c>
      <c r="C43" s="39" t="str">
        <f t="array" ref="C43">IFERROR(INDEX(Сотрудники!B$3:B$14,SMALL(IF((Сотрудники!$E$3:$AH$14=--RIGHT(LOOKUP(,-CODE($A$1:$A43),$A$1:$A43)))*(Сотрудники!$E$2:$AH$2=$B$1),ROW(Сотрудники!B$3:B$14)-2),$B43)),"")</f>
        <v/>
      </c>
      <c r="D43" s="39" t="str">
        <f t="array" ref="D43">IFERROR(INDEX(Сотрудники!C$3:C$14,SMALL(IF((Сотрудники!$E$3:$AH$14=--RIGHT(LOOKUP(,-CODE($A$1:$A43),$A$1:$A43)))*(Сотрудники!$E$2:$AH$2=$B$1),ROW(Сотрудники!C$3:C$14)-2),$B43)),"")</f>
        <v/>
      </c>
      <c r="E43" s="39" t="str">
        <f t="array" ref="E43">IFERROR(INDEX(Сотрудники!D$3:D$14,SMALL(IF((Сотрудники!$E$3:$AH$14=--RIGHT(LOOKUP(,-CODE($A$1:$A43),$A$1:$A43)))*(Сотрудники!$E$2:$AH$2=$B$1),ROW(Сотрудники!D$3:D$14)-2),$B43)),"")</f>
        <v/>
      </c>
    </row>
    <row r="44" spans="1:5">
      <c r="B44" s="40">
        <v>9</v>
      </c>
      <c r="C44" s="39" t="str">
        <f t="array" ref="C44">IFERROR(INDEX(Сотрудники!B$3:B$14,SMALL(IF((Сотрудники!$E$3:$AH$14=--RIGHT(LOOKUP(,-CODE($A$1:$A44),$A$1:$A44)))*(Сотрудники!$E$2:$AH$2=$B$1),ROW(Сотрудники!B$3:B$14)-2),$B44)),"")</f>
        <v/>
      </c>
      <c r="D44" s="39" t="str">
        <f t="array" ref="D44">IFERROR(INDEX(Сотрудники!C$3:C$14,SMALL(IF((Сотрудники!$E$3:$AH$14=--RIGHT(LOOKUP(,-CODE($A$1:$A44),$A$1:$A44)))*(Сотрудники!$E$2:$AH$2=$B$1),ROW(Сотрудники!C$3:C$14)-2),$B44)),"")</f>
        <v/>
      </c>
      <c r="E44" s="39" t="str">
        <f t="array" ref="E44">IFERROR(INDEX(Сотрудники!D$3:D$14,SMALL(IF((Сотрудники!$E$3:$AH$14=--RIGHT(LOOKUP(,-CODE($A$1:$A44),$A$1:$A44)))*(Сотрудники!$E$2:$AH$2=$B$1),ROW(Сотрудники!D$3:D$14)-2),$B44)),"")</f>
        <v/>
      </c>
    </row>
    <row r="45" spans="1:5">
      <c r="B45" s="40">
        <v>10</v>
      </c>
      <c r="C45" s="39" t="str">
        <f t="array" ref="C45">IFERROR(INDEX(Сотрудники!B$3:B$14,SMALL(IF((Сотрудники!$E$3:$AH$14=--RIGHT(LOOKUP(,-CODE($A$1:$A45),$A$1:$A45)))*(Сотрудники!$E$2:$AH$2=$B$1),ROW(Сотрудники!B$3:B$14)-2),$B45)),"")</f>
        <v/>
      </c>
      <c r="D45" s="39" t="str">
        <f t="array" ref="D45">IFERROR(INDEX(Сотрудники!C$3:C$14,SMALL(IF((Сотрудники!$E$3:$AH$14=--RIGHT(LOOKUP(,-CODE($A$1:$A45),$A$1:$A45)))*(Сотрудники!$E$2:$AH$2=$B$1),ROW(Сотрудники!C$3:C$14)-2),$B45)),"")</f>
        <v/>
      </c>
      <c r="E45" s="39" t="str">
        <f t="array" ref="E45">IFERROR(INDEX(Сотрудники!D$3:D$14,SMALL(IF((Сотрудники!$E$3:$AH$14=--RIGHT(LOOKUP(,-CODE($A$1:$A45),$A$1:$A45)))*(Сотрудники!$E$2:$AH$2=$B$1),ROW(Сотрудники!D$3:D$14)-2),$B45)),"")</f>
        <v/>
      </c>
    </row>
    <row r="47" spans="1:5">
      <c r="A47" s="48" t="s">
        <v>25</v>
      </c>
    </row>
    <row r="48" spans="1:5" ht="15.75" thickBot="1"/>
    <row r="49" spans="2:5" ht="20.25">
      <c r="B49" s="38" t="s">
        <v>0</v>
      </c>
      <c r="C49" s="41" t="s">
        <v>1</v>
      </c>
      <c r="D49" s="42" t="s">
        <v>2</v>
      </c>
      <c r="E49" s="38" t="s">
        <v>3</v>
      </c>
    </row>
    <row r="50" spans="2:5">
      <c r="B50" s="40">
        <v>1</v>
      </c>
      <c r="C50" s="39" t="str">
        <f t="array" ref="C50">IFERROR(INDEX(Сотрудники!B$3:B$14,SMALL(IF((Сотрудники!$E$3:$AH$14=--RIGHT(LOOKUP(,-CODE($A$1:$A50),$A$1:$A50)))*(Сотрудники!$E$2:$AH$2=$B$1),ROW(Сотрудники!B$3:B$14)-2),$B50)),"")</f>
        <v>Иванов_2</v>
      </c>
      <c r="D50" s="39" t="str">
        <f t="array" ref="D50">IFERROR(INDEX(Сотрудники!C$3:C$14,SMALL(IF((Сотрудники!$E$3:$AH$14=--RIGHT(LOOKUP(,-CODE($A$1:$A50),$A$1:$A50)))*(Сотрудники!$E$2:$AH$2=$B$1),ROW(Сотрудники!C$3:C$14)-2),$B50)),"")</f>
        <v>МГВМ</v>
      </c>
      <c r="E50" s="39">
        <f t="array" ref="E50">IFERROR(INDEX(Сотрудники!D$3:D$14,SMALL(IF((Сотрудники!$E$3:$AH$14=--RIGHT(LOOKUP(,-CODE($A$1:$A50),$A$1:$A50)))*(Сотрудники!$E$2:$AH$2=$B$1),ROW(Сотрудники!D$3:D$14)-2),$B50)),"")</f>
        <v>2039628</v>
      </c>
    </row>
    <row r="51" spans="2:5">
      <c r="B51" s="40">
        <v>2</v>
      </c>
      <c r="C51" s="39" t="str">
        <f t="array" ref="C51">IFERROR(INDEX(Сотрудники!B$3:B$14,SMALL(IF((Сотрудники!$E$3:$AH$14=--RIGHT(LOOKUP(,-CODE($A$1:$A51),$A$1:$A51)))*(Сотрудники!$E$2:$AH$2=$B$1),ROW(Сотрудники!B$3:B$14)-2),$B51)),"")</f>
        <v>Иванов_3</v>
      </c>
      <c r="D51" s="39" t="str">
        <f t="array" ref="D51">IFERROR(INDEX(Сотрудники!C$3:C$14,SMALL(IF((Сотрудники!$E$3:$AH$14=--RIGHT(LOOKUP(,-CODE($A$1:$A51),$A$1:$A51)))*(Сотрудники!$E$2:$AH$2=$B$1),ROW(Сотрудники!C$3:C$14)-2),$B51)),"")</f>
        <v>ГРОЗ</v>
      </c>
      <c r="E51" s="39">
        <f t="array" ref="E51">IFERROR(INDEX(Сотрудники!D$3:D$14,SMALL(IF((Сотрудники!$E$3:$AH$14=--RIGHT(LOOKUP(,-CODE($A$1:$A51),$A$1:$A51)))*(Сотрудники!$E$2:$AH$2=$B$1),ROW(Сотрудники!D$3:D$14)-2),$B51)),"")</f>
        <v>2908855</v>
      </c>
    </row>
    <row r="52" spans="2:5">
      <c r="B52" s="40">
        <v>3</v>
      </c>
      <c r="C52" s="39" t="str">
        <f t="array" ref="C52">IFERROR(INDEX(Сотрудники!B$3:B$14,SMALL(IF((Сотрудники!$E$3:$AH$14=--RIGHT(LOOKUP(,-CODE($A$1:$A52),$A$1:$A52)))*(Сотрудники!$E$2:$AH$2=$B$1),ROW(Сотрудники!B$3:B$14)-2),$B52)),"")</f>
        <v>Иванов_4</v>
      </c>
      <c r="D52" s="39" t="str">
        <f t="array" ref="D52">IFERROR(INDEX(Сотрудники!C$3:C$14,SMALL(IF((Сотрудники!$E$3:$AH$14=--RIGHT(LOOKUP(,-CODE($A$1:$A52),$A$1:$A52)))*(Сотрудники!$E$2:$AH$2=$B$1),ROW(Сотрудники!C$3:C$14)-2),$B52)),"")</f>
        <v>ГРОЗ ВГС</v>
      </c>
      <c r="E52" s="39">
        <f t="array" ref="E52">IFERROR(INDEX(Сотрудники!D$3:D$14,SMALL(IF((Сотрудники!$E$3:$AH$14=--RIGHT(LOOKUP(,-CODE($A$1:$A52),$A$1:$A52)))*(Сотрудники!$E$2:$AH$2=$B$1),ROW(Сотрудники!D$3:D$14)-2),$B52)),"")</f>
        <v>2050216</v>
      </c>
    </row>
    <row r="53" spans="2:5">
      <c r="B53" s="40">
        <v>4</v>
      </c>
      <c r="C53" s="39" t="str">
        <f t="array" ref="C53">IFERROR(INDEX(Сотрудники!B$3:B$14,SMALL(IF((Сотрудники!$E$3:$AH$14=--RIGHT(LOOKUP(,-CODE($A$1:$A53),$A$1:$A53)))*(Сотрудники!$E$2:$AH$2=$B$1),ROW(Сотрудники!B$3:B$14)-2),$B53)),"")</f>
        <v>Иванов_6</v>
      </c>
      <c r="D53" s="39" t="str">
        <f t="array" ref="D53">IFERROR(INDEX(Сотрудники!C$3:C$14,SMALL(IF((Сотрудники!$E$3:$AH$14=--RIGHT(LOOKUP(,-CODE($A$1:$A53),$A$1:$A53)))*(Сотрудники!$E$2:$AH$2=$B$1),ROW(Сотрудники!C$3:C$14)-2),$B53)),"")</f>
        <v>МГВМ</v>
      </c>
      <c r="E53" s="39">
        <f t="array" ref="E53">IFERROR(INDEX(Сотрудники!D$3:D$14,SMALL(IF((Сотрудники!$E$3:$AH$14=--RIGHT(LOOKUP(,-CODE($A$1:$A53),$A$1:$A53)))*(Сотрудники!$E$2:$AH$2=$B$1),ROW(Сотрудники!D$3:D$14)-2),$B53)),"")</f>
        <v>2051566</v>
      </c>
    </row>
    <row r="54" spans="2:5">
      <c r="B54" s="40">
        <v>5</v>
      </c>
      <c r="C54" s="39" t="str">
        <f t="array" ref="C54">IFERROR(INDEX(Сотрудники!B$3:B$14,SMALL(IF((Сотрудники!$E$3:$AH$14=--RIGHT(LOOKUP(,-CODE($A$1:$A54),$A$1:$A54)))*(Сотрудники!$E$2:$AH$2=$B$1),ROW(Сотрудники!B$3:B$14)-2),$B54)),"")</f>
        <v>Иванов_7</v>
      </c>
      <c r="D54" s="39" t="str">
        <f t="array" ref="D54">IFERROR(INDEX(Сотрудники!C$3:C$14,SMALL(IF((Сотрудники!$E$3:$AH$14=--RIGHT(LOOKUP(,-CODE($A$1:$A54),$A$1:$A54)))*(Сотрудники!$E$2:$AH$2=$B$1),ROW(Сотрудники!C$3:C$14)-2),$B54)),"")</f>
        <v>ГРОЗ</v>
      </c>
      <c r="E54" s="39">
        <f t="array" ref="E54">IFERROR(INDEX(Сотрудники!D$3:D$14,SMALL(IF((Сотрудники!$E$3:$AH$14=--RIGHT(LOOKUP(,-CODE($A$1:$A54),$A$1:$A54)))*(Сотрудники!$E$2:$AH$2=$B$1),ROW(Сотрудники!D$3:D$14)-2),$B54)),"")</f>
        <v>2052731</v>
      </c>
    </row>
    <row r="55" spans="2:5">
      <c r="B55" s="40">
        <v>6</v>
      </c>
      <c r="C55" s="39" t="str">
        <f t="array" ref="C55">IFERROR(INDEX(Сотрудники!B$3:B$14,SMALL(IF((Сотрудники!$E$3:$AH$14=--RIGHT(LOOKUP(,-CODE($A$1:$A55),$A$1:$A55)))*(Сотрудники!$E$2:$AH$2=$B$1),ROW(Сотрудники!B$3:B$14)-2),$B55)),"")</f>
        <v>Иванов_8</v>
      </c>
      <c r="D55" s="39" t="str">
        <f t="array" ref="D55">IFERROR(INDEX(Сотрудники!C$3:C$14,SMALL(IF((Сотрудники!$E$3:$AH$14=--RIGHT(LOOKUP(,-CODE($A$1:$A55),$A$1:$A55)))*(Сотрудники!$E$2:$AH$2=$B$1),ROW(Сотрудники!C$3:C$14)-2),$B55)),"")</f>
        <v>ГРОЗ</v>
      </c>
      <c r="E55" s="39">
        <f t="array" ref="E55">IFERROR(INDEX(Сотрудники!D$3:D$14,SMALL(IF((Сотрудники!$E$3:$AH$14=--RIGHT(LOOKUP(,-CODE($A$1:$A55),$A$1:$A55)))*(Сотрудники!$E$2:$AH$2=$B$1),ROW(Сотрудники!D$3:D$14)-2),$B55)),"")</f>
        <v>2051461</v>
      </c>
    </row>
    <row r="56" spans="2:5">
      <c r="B56" s="40">
        <v>7</v>
      </c>
      <c r="C56" s="39" t="str">
        <f t="array" ref="C56">IFERROR(INDEX(Сотрудники!B$3:B$14,SMALL(IF((Сотрудники!$E$3:$AH$14=--RIGHT(LOOKUP(,-CODE($A$1:$A56),$A$1:$A56)))*(Сотрудники!$E$2:$AH$2=$B$1),ROW(Сотрудники!B$3:B$14)-2),$B56)),"")</f>
        <v>Иванов_9</v>
      </c>
      <c r="D56" s="39" t="str">
        <f t="array" ref="D56">IFERROR(INDEX(Сотрудники!C$3:C$14,SMALL(IF((Сотрудники!$E$3:$AH$14=--RIGHT(LOOKUP(,-CODE($A$1:$A56),$A$1:$A56)))*(Сотрудники!$E$2:$AH$2=$B$1),ROW(Сотрудники!C$3:C$14)-2),$B56)),"")</f>
        <v>МГВМ</v>
      </c>
      <c r="E56" s="39">
        <f t="array" ref="E56">IFERROR(INDEX(Сотрудники!D$3:D$14,SMALL(IF((Сотрудники!$E$3:$AH$14=--RIGHT(LOOKUP(,-CODE($A$1:$A56),$A$1:$A56)))*(Сотрудники!$E$2:$AH$2=$B$1),ROW(Сотрудники!D$3:D$14)-2),$B56)),"")</f>
        <v>2051841</v>
      </c>
    </row>
    <row r="57" spans="2:5">
      <c r="B57" s="40">
        <v>8</v>
      </c>
      <c r="C57" s="39" t="str">
        <f t="array" ref="C57">IFERROR(INDEX(Сотрудники!B$3:B$14,SMALL(IF((Сотрудники!$E$3:$AH$14=--RIGHT(LOOKUP(,-CODE($A$1:$A57),$A$1:$A57)))*(Сотрудники!$E$2:$AH$2=$B$1),ROW(Сотрудники!B$3:B$14)-2),$B57)),"")</f>
        <v>Иванов_12</v>
      </c>
      <c r="D57" s="39" t="str">
        <f t="array" ref="D57">IFERROR(INDEX(Сотрудники!C$3:C$14,SMALL(IF((Сотрудники!$E$3:$AH$14=--RIGHT(LOOKUP(,-CODE($A$1:$A57),$A$1:$A57)))*(Сотрудники!$E$2:$AH$2=$B$1),ROW(Сотрудники!C$3:C$14)-2),$B57)),"")</f>
        <v>ЭСП</v>
      </c>
      <c r="E57" s="39">
        <f t="array" ref="E57">IFERROR(INDEX(Сотрудники!D$3:D$14,SMALL(IF((Сотрудники!$E$3:$AH$14=--RIGHT(LOOKUP(,-CODE($A$1:$A57),$A$1:$A57)))*(Сотрудники!$E$2:$AH$2=$B$1),ROW(Сотрудники!D$3:D$14)-2),$B57)),"")</f>
        <v>2050449</v>
      </c>
    </row>
    <row r="58" spans="2:5">
      <c r="B58" s="40">
        <v>9</v>
      </c>
      <c r="C58" s="39" t="str">
        <f t="array" ref="C58">IFERROR(INDEX(Сотрудники!B$3:B$14,SMALL(IF((Сотрудники!$E$3:$AH$14=--RIGHT(LOOKUP(,-CODE($A$1:$A58),$A$1:$A58)))*(Сотрудники!$E$2:$AH$2=$B$1),ROW(Сотрудники!B$3:B$14)-2),$B58)),"")</f>
        <v/>
      </c>
      <c r="D58" s="39" t="str">
        <f t="array" ref="D58">IFERROR(INDEX(Сотрудники!C$3:C$14,SMALL(IF((Сотрудники!$E$3:$AH$14=--RIGHT(LOOKUP(,-CODE($A$1:$A58),$A$1:$A58)))*(Сотрудники!$E$2:$AH$2=$B$1),ROW(Сотрудники!C$3:C$14)-2),$B58)),"")</f>
        <v/>
      </c>
      <c r="E58" s="39" t="str">
        <f t="array" ref="E58">IFERROR(INDEX(Сотрудники!D$3:D$14,SMALL(IF((Сотрудники!$E$3:$AH$14=--RIGHT(LOOKUP(,-CODE($A$1:$A58),$A$1:$A58)))*(Сотрудники!$E$2:$AH$2=$B$1),ROW(Сотрудники!D$3:D$14)-2),$B58)),"")</f>
        <v/>
      </c>
    </row>
    <row r="59" spans="2:5">
      <c r="B59" s="40">
        <v>10</v>
      </c>
      <c r="C59" s="39" t="str">
        <f t="array" ref="C59">IFERROR(INDEX(Сотрудники!B$3:B$14,SMALL(IF((Сотрудники!$E$3:$AH$14=--RIGHT(LOOKUP(,-CODE($A$1:$A59),$A$1:$A59)))*(Сотрудники!$E$2:$AH$2=$B$1),ROW(Сотрудники!B$3:B$14)-2),$B59)),"")</f>
        <v/>
      </c>
      <c r="D59" s="39" t="str">
        <f t="array" ref="D59">IFERROR(INDEX(Сотрудники!C$3:C$14,SMALL(IF((Сотрудники!$E$3:$AH$14=--RIGHT(LOOKUP(,-CODE($A$1:$A59),$A$1:$A59)))*(Сотрудники!$E$2:$AH$2=$B$1),ROW(Сотрудники!C$3:C$14)-2),$B59)),"")</f>
        <v/>
      </c>
      <c r="E59" s="39" t="str">
        <f t="array" ref="E59">IFERROR(INDEX(Сотрудники!D$3:D$14,SMALL(IF((Сотрудники!$E$3:$AH$14=--RIGHT(LOOKUP(,-CODE($A$1:$A59),$A$1:$A59)))*(Сотрудники!$E$2:$AH$2=$B$1),ROW(Сотрудники!D$3:D$14)-2),$B59)),"")</f>
        <v/>
      </c>
    </row>
  </sheetData>
  <phoneticPr fontId="12" type="noConversion"/>
  <dataValidations count="1">
    <dataValidation type="list" allowBlank="1" showInputMessage="1" showErrorMessage="1" sqref="B1">
      <formula1>Даты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5"/>
  <cols>
    <col min="1" max="1" width="20.7109375" customWidth="1"/>
    <col min="2" max="2" width="27" customWidth="1"/>
  </cols>
  <sheetData>
    <row r="1" spans="1:2">
      <c r="A1" s="47" t="s">
        <v>30</v>
      </c>
      <c r="B1" s="47" t="s">
        <v>30</v>
      </c>
    </row>
    <row r="2" spans="1:2">
      <c r="A2" s="46" t="s">
        <v>31</v>
      </c>
      <c r="B2" s="46" t="s">
        <v>32</v>
      </c>
    </row>
    <row r="3" spans="1:2">
      <c r="A3" s="46" t="s">
        <v>33</v>
      </c>
      <c r="B3" s="46" t="s">
        <v>34</v>
      </c>
    </row>
    <row r="4" spans="1:2">
      <c r="A4" s="46" t="s">
        <v>35</v>
      </c>
      <c r="B4" s="46" t="s">
        <v>36</v>
      </c>
    </row>
    <row r="5" spans="1:2">
      <c r="A5" s="46" t="s">
        <v>37</v>
      </c>
      <c r="B5" s="46" t="s">
        <v>38</v>
      </c>
    </row>
    <row r="6" spans="1:2">
      <c r="A6" s="47" t="s">
        <v>39</v>
      </c>
      <c r="B6" s="47" t="s">
        <v>40</v>
      </c>
    </row>
    <row r="7" spans="1:2" ht="30">
      <c r="A7" s="46" t="str">
        <f>CHOOSE(4,A2,A3,A4,A5)</f>
        <v>Последний</v>
      </c>
      <c r="B7" s="46" t="s">
        <v>41</v>
      </c>
    </row>
    <row r="8" spans="1:2" ht="30">
      <c r="A8" s="46" t="str">
        <f>CHOOSE(4,B2,B3,B4,B5)</f>
        <v>Болты</v>
      </c>
      <c r="B8" s="46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Сотрудники</vt:lpstr>
      <vt:lpstr>Сводная</vt:lpstr>
      <vt:lpstr>Лист1</vt:lpstr>
      <vt:lpstr>Даты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2013-09-12T16:45:00Z</dcterms:modified>
</cp:coreProperties>
</file>