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K33" i="1" l="1"/>
  <c r="N24" i="1" s="1"/>
  <c r="W9" i="1" s="1"/>
  <c r="Y9" i="1" s="1"/>
  <c r="N27" i="1"/>
  <c r="K27" i="1"/>
  <c r="K30" i="1" s="1"/>
  <c r="U9" i="1" s="1"/>
  <c r="AD21" i="1"/>
  <c r="O21" i="1"/>
  <c r="AD19" i="1"/>
  <c r="O19" i="1"/>
  <c r="AD17" i="1"/>
  <c r="O17" i="1"/>
  <c r="AD15" i="1"/>
  <c r="O15" i="1"/>
  <c r="AD13" i="1"/>
  <c r="O13" i="1"/>
  <c r="AD11" i="1"/>
  <c r="O11" i="1"/>
  <c r="AD9" i="1"/>
  <c r="AC9" i="1"/>
  <c r="O9" i="1"/>
  <c r="K24" i="1" s="1"/>
  <c r="S9" i="1" s="1"/>
  <c r="N30" i="1" s="1"/>
  <c r="N33" i="1" s="1"/>
  <c r="AA9" i="1" l="1"/>
</calcChain>
</file>

<file path=xl/sharedStrings.xml><?xml version="1.0" encoding="utf-8"?>
<sst xmlns="http://schemas.openxmlformats.org/spreadsheetml/2006/main" count="22" uniqueCount="22">
  <si>
    <t>Дата включения в СИЗОД</t>
  </si>
  <si>
    <r>
      <rPr>
        <b/>
        <sz val="12"/>
        <color rgb="FF000000"/>
        <rFont val="Times New Roman"/>
        <family val="1"/>
        <charset val="204"/>
      </rPr>
      <t>Наиме</t>
    </r>
    <r>
      <rPr>
        <b/>
        <sz val="12"/>
        <color rgb="FF000000"/>
        <rFont val="Calibri"/>
        <family val="2"/>
      </rPr>
      <t xml:space="preserve">нование подразделения
(ФИО постового
на посту безопасности)
</t>
    </r>
  </si>
  <si>
    <t>Состав звена (фамилии, инициалы и тип СИЗОД)</t>
  </si>
  <si>
    <t>Место (объект включения)</t>
  </si>
  <si>
    <t>Время включения в СИЗОД, час. мин.</t>
  </si>
  <si>
    <t xml:space="preserve">Значения давления
в баллонах СИЗОД каждого газодымозащитника, кгс/см2
Значения давления
в баллонах СИЗОД каждого газодымозащитника, кгс/см2
</t>
  </si>
  <si>
    <t xml:space="preserve">Затрачено на путь к месту выполнения
задания,
Рвх
</t>
  </si>
  <si>
    <t>Роспись командира звена о проверке правильности записей в графах 2,3,4,5,6</t>
  </si>
  <si>
    <t>Контрольное давление, при котором звену необходимо выходить на свежий воздух, Рк.вых</t>
  </si>
  <si>
    <t>Время пребывания в непригодной для дыхания среде</t>
  </si>
  <si>
    <t>Фактические значения при возвращении на пост безопасности</t>
  </si>
  <si>
    <t>Время и содержание передаваемой и получаемой информации постовым на посту безопасности</t>
  </si>
  <si>
    <t>Время пребывания на месте выполнения задания, мин. Траб</t>
  </si>
  <si>
    <t>Общее время пребывания в непригодной для дыхания среде, мин. Тобщ</t>
  </si>
  <si>
    <t xml:space="preserve">Ожидаемое время возвращения, час. мин.
Твозвр
</t>
  </si>
  <si>
    <t>Время подачи команды постовым на возвращение звена ГДЗС, час. мин. Тсигн</t>
  </si>
  <si>
    <r>
      <t xml:space="preserve">На входе в непригодную для дыхания среду (при включении), </t>
    </r>
    <r>
      <rPr>
        <b/>
        <sz val="14"/>
        <color rgb="FFFF0000"/>
        <rFont val="Calibri"/>
        <family val="2"/>
        <charset val="204"/>
      </rPr>
      <t>Рб</t>
    </r>
  </si>
  <si>
    <r>
      <rPr>
        <b/>
        <sz val="10"/>
        <color rgb="FF000000"/>
        <rFont val="Calibri"/>
        <family val="2"/>
        <charset val="204"/>
      </rPr>
      <t>по прибытии к месту работы,</t>
    </r>
    <r>
      <rPr>
        <b/>
        <sz val="14"/>
        <color rgb="FFFF0000"/>
        <rFont val="Calibri"/>
        <family val="2"/>
        <charset val="204"/>
      </rPr>
      <t xml:space="preserve"> Рпр.</t>
    </r>
  </si>
  <si>
    <t>Твозвр</t>
  </si>
  <si>
    <t>Рб</t>
  </si>
  <si>
    <t>час</t>
  </si>
  <si>
    <t>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</si>
</sst>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h:mm;@"/>
  </numFmts>
  <fonts count="17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4"/>
      <color rgb="FFFF0000"/>
      <name val="Calibri"/>
      <family val="2"/>
      <charset val="204"/>
    </font>
    <font>
      <b/>
      <sz val="22"/>
      <color theme="1"/>
      <name val="Calibri"/>
      <family val="2"/>
      <charset val="204"/>
      <scheme val="minor"/>
    </font>
    <font>
      <i/>
      <sz val="1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22"/>
      <color theme="1"/>
      <name val="Calibri"/>
      <family val="2"/>
      <scheme val="minor"/>
    </font>
    <font>
      <i/>
      <sz val="22"/>
      <color theme="1"/>
      <name val="Calibri"/>
      <family val="2"/>
      <charset val="204"/>
      <scheme val="minor"/>
    </font>
    <font>
      <i/>
      <sz val="20"/>
      <color theme="1"/>
      <name val="Calibri"/>
      <family val="2"/>
      <charset val="204"/>
      <scheme val="minor"/>
    </font>
    <font>
      <i/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5D9F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2" borderId="1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3" fillId="2" borderId="1" xfId="0" applyFont="1" applyFill="1" applyBorder="1" applyAlignment="1">
      <alignment horizontal="left" wrapText="1" indent="1"/>
    </xf>
    <xf numFmtId="0" fontId="3" fillId="2" borderId="2" xfId="0" applyFont="1" applyFill="1" applyBorder="1" applyAlignment="1">
      <alignment horizontal="left" wrapText="1" inden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left" vertical="center" wrapText="1" indent="2"/>
    </xf>
    <xf numFmtId="0" fontId="2" fillId="2" borderId="7" xfId="0" applyFont="1" applyFill="1" applyBorder="1" applyAlignment="1">
      <alignment horizontal="left" vertical="center" wrapText="1" indent="2"/>
    </xf>
    <xf numFmtId="0" fontId="3" fillId="2" borderId="6" xfId="0" applyFont="1" applyFill="1" applyBorder="1" applyAlignment="1">
      <alignment horizontal="left" wrapText="1" indent="1"/>
    </xf>
    <xf numFmtId="0" fontId="3" fillId="2" borderId="7" xfId="0" applyFont="1" applyFill="1" applyBorder="1" applyAlignment="1">
      <alignment horizontal="left" wrapText="1" inden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6" fillId="2" borderId="6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wrapText="1"/>
    </xf>
    <xf numFmtId="0" fontId="5" fillId="2" borderId="7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center" vertical="center" wrapText="1" shrinkToFit="1"/>
    </xf>
    <xf numFmtId="0" fontId="5" fillId="2" borderId="8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 indent="2"/>
    </xf>
    <xf numFmtId="0" fontId="2" fillId="2" borderId="10" xfId="0" applyFont="1" applyFill="1" applyBorder="1" applyAlignment="1">
      <alignment horizontal="left" vertical="center" wrapText="1" indent="2"/>
    </xf>
    <xf numFmtId="0" fontId="3" fillId="2" borderId="8" xfId="0" applyFont="1" applyFill="1" applyBorder="1" applyAlignment="1">
      <alignment horizontal="left" wrapText="1" indent="1"/>
    </xf>
    <xf numFmtId="0" fontId="3" fillId="2" borderId="10" xfId="0" applyFont="1" applyFill="1" applyBorder="1" applyAlignment="1">
      <alignment horizontal="left" wrapText="1" inden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 shrinkToFit="1"/>
    </xf>
    <xf numFmtId="0" fontId="6" fillId="2" borderId="10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wrapText="1"/>
    </xf>
    <xf numFmtId="0" fontId="5" fillId="2" borderId="10" xfId="0" applyFont="1" applyFill="1" applyBorder="1" applyAlignment="1">
      <alignment wrapText="1"/>
    </xf>
    <xf numFmtId="0" fontId="3" fillId="2" borderId="12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164" fontId="9" fillId="3" borderId="1" xfId="0" applyNumberFormat="1" applyFont="1" applyFill="1" applyBorder="1" applyAlignment="1">
      <alignment wrapText="1"/>
    </xf>
    <xf numFmtId="164" fontId="9" fillId="3" borderId="2" xfId="0" applyNumberFormat="1" applyFont="1" applyFill="1" applyBorder="1" applyAlignment="1">
      <alignment wrapText="1"/>
    </xf>
    <xf numFmtId="164" fontId="9" fillId="3" borderId="3" xfId="0" applyNumberFormat="1" applyFont="1" applyFill="1" applyBorder="1" applyAlignment="1">
      <alignment wrapText="1"/>
    </xf>
    <xf numFmtId="164" fontId="10" fillId="3" borderId="3" xfId="0" applyNumberFormat="1" applyFont="1" applyFill="1" applyBorder="1" applyAlignment="1">
      <alignment wrapText="1"/>
    </xf>
    <xf numFmtId="0" fontId="10" fillId="3" borderId="3" xfId="0" applyFont="1" applyFill="1" applyBorder="1" applyAlignment="1">
      <alignment wrapText="1"/>
    </xf>
    <xf numFmtId="0" fontId="11" fillId="4" borderId="1" xfId="0" applyFont="1" applyFill="1" applyBorder="1" applyAlignment="1">
      <alignment wrapText="1"/>
    </xf>
    <xf numFmtId="0" fontId="11" fillId="4" borderId="11" xfId="0" applyFont="1" applyFill="1" applyBorder="1" applyAlignment="1">
      <alignment wrapText="1"/>
    </xf>
    <xf numFmtId="164" fontId="9" fillId="5" borderId="3" xfId="0" applyNumberFormat="1" applyFont="1" applyFill="1" applyBorder="1" applyAlignment="1">
      <alignment wrapText="1"/>
    </xf>
    <xf numFmtId="164" fontId="9" fillId="5" borderId="2" xfId="0" applyNumberFormat="1" applyFont="1" applyFill="1" applyBorder="1" applyAlignment="1">
      <alignment wrapText="1"/>
    </xf>
    <xf numFmtId="164" fontId="12" fillId="5" borderId="1" xfId="0" applyNumberFormat="1" applyFont="1" applyFill="1" applyBorder="1" applyAlignment="1">
      <alignment wrapText="1"/>
    </xf>
    <xf numFmtId="164" fontId="12" fillId="5" borderId="3" xfId="0" applyNumberFormat="1" applyFont="1" applyFill="1" applyBorder="1" applyAlignment="1">
      <alignment wrapText="1"/>
    </xf>
    <xf numFmtId="164" fontId="9" fillId="0" borderId="1" xfId="0" applyNumberFormat="1" applyFont="1" applyBorder="1" applyAlignment="1">
      <alignment wrapText="1"/>
    </xf>
    <xf numFmtId="0" fontId="9" fillId="0" borderId="3" xfId="0" applyFont="1" applyBorder="1" applyAlignment="1">
      <alignment wrapText="1"/>
    </xf>
    <xf numFmtId="164" fontId="9" fillId="6" borderId="1" xfId="0" applyNumberFormat="1" applyFont="1" applyFill="1" applyBorder="1" applyAlignment="1">
      <alignment horizontal="center" vertical="center" wrapText="1"/>
    </xf>
    <xf numFmtId="164" fontId="9" fillId="6" borderId="3" xfId="0" applyNumberFormat="1" applyFont="1" applyFill="1" applyBorder="1" applyAlignment="1">
      <alignment horizontal="center" vertical="center" wrapText="1"/>
    </xf>
    <xf numFmtId="164" fontId="13" fillId="7" borderId="1" xfId="0" applyNumberFormat="1" applyFont="1" applyFill="1" applyBorder="1" applyAlignment="1">
      <alignment horizontal="center" vertical="center" wrapText="1"/>
    </xf>
    <xf numFmtId="164" fontId="13" fillId="7" borderId="3" xfId="0" applyNumberFormat="1" applyFont="1" applyFill="1" applyBorder="1" applyAlignment="1">
      <alignment horizontal="center" vertical="center" wrapText="1"/>
    </xf>
    <xf numFmtId="165" fontId="13" fillId="7" borderId="1" xfId="0" applyNumberFormat="1" applyFont="1" applyFill="1" applyBorder="1" applyAlignment="1">
      <alignment horizontal="center" vertical="center" wrapText="1"/>
    </xf>
    <xf numFmtId="165" fontId="13" fillId="7" borderId="3" xfId="0" applyNumberFormat="1" applyFont="1" applyFill="1" applyBorder="1" applyAlignment="1">
      <alignment horizontal="center" vertical="center" wrapText="1"/>
    </xf>
    <xf numFmtId="165" fontId="13" fillId="7" borderId="11" xfId="0" applyNumberFormat="1" applyFont="1" applyFill="1" applyBorder="1" applyAlignment="1">
      <alignment horizontal="center" vertical="center" wrapText="1"/>
    </xf>
    <xf numFmtId="164" fontId="9" fillId="0" borderId="3" xfId="0" applyNumberFormat="1" applyFont="1" applyBorder="1" applyAlignment="1">
      <alignment wrapText="1"/>
    </xf>
    <xf numFmtId="164" fontId="9" fillId="3" borderId="6" xfId="0" applyNumberFormat="1" applyFont="1" applyFill="1" applyBorder="1" applyAlignment="1">
      <alignment wrapText="1"/>
    </xf>
    <xf numFmtId="164" fontId="9" fillId="3" borderId="7" xfId="0" applyNumberFormat="1" applyFont="1" applyFill="1" applyBorder="1" applyAlignment="1">
      <alignment wrapText="1"/>
    </xf>
    <xf numFmtId="164" fontId="9" fillId="3" borderId="0" xfId="0" applyNumberFormat="1" applyFont="1" applyFill="1" applyBorder="1" applyAlignment="1">
      <alignment wrapText="1"/>
    </xf>
    <xf numFmtId="0" fontId="10" fillId="3" borderId="0" xfId="0" applyFont="1" applyFill="1" applyBorder="1" applyAlignment="1">
      <alignment wrapText="1"/>
    </xf>
    <xf numFmtId="0" fontId="11" fillId="4" borderId="6" xfId="0" applyFont="1" applyFill="1" applyBorder="1" applyAlignment="1">
      <alignment wrapText="1"/>
    </xf>
    <xf numFmtId="0" fontId="11" fillId="4" borderId="14" xfId="0" applyFont="1" applyFill="1" applyBorder="1" applyAlignment="1">
      <alignment wrapText="1"/>
    </xf>
    <xf numFmtId="164" fontId="9" fillId="5" borderId="0" xfId="0" applyNumberFormat="1" applyFont="1" applyFill="1" applyBorder="1" applyAlignment="1">
      <alignment wrapText="1"/>
    </xf>
    <xf numFmtId="164" fontId="9" fillId="5" borderId="7" xfId="0" applyNumberFormat="1" applyFont="1" applyFill="1" applyBorder="1" applyAlignment="1">
      <alignment wrapText="1"/>
    </xf>
    <xf numFmtId="164" fontId="12" fillId="5" borderId="6" xfId="0" applyNumberFormat="1" applyFont="1" applyFill="1" applyBorder="1" applyAlignment="1">
      <alignment wrapText="1"/>
    </xf>
    <xf numFmtId="164" fontId="12" fillId="5" borderId="0" xfId="0" applyNumberFormat="1" applyFont="1" applyFill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0" xfId="0" applyFont="1" applyBorder="1" applyAlignment="1">
      <alignment wrapText="1"/>
    </xf>
    <xf numFmtId="164" fontId="9" fillId="6" borderId="6" xfId="0" applyNumberFormat="1" applyFont="1" applyFill="1" applyBorder="1" applyAlignment="1">
      <alignment horizontal="center" vertical="center" wrapText="1"/>
    </xf>
    <xf numFmtId="164" fontId="9" fillId="6" borderId="0" xfId="0" applyNumberFormat="1" applyFont="1" applyFill="1" applyBorder="1" applyAlignment="1">
      <alignment horizontal="center" vertical="center" wrapText="1"/>
    </xf>
    <xf numFmtId="164" fontId="13" fillId="7" borderId="6" xfId="0" applyNumberFormat="1" applyFont="1" applyFill="1" applyBorder="1" applyAlignment="1">
      <alignment horizontal="center" vertical="center" wrapText="1"/>
    </xf>
    <xf numFmtId="164" fontId="13" fillId="7" borderId="0" xfId="0" applyNumberFormat="1" applyFont="1" applyFill="1" applyBorder="1" applyAlignment="1">
      <alignment horizontal="center" vertical="center" wrapText="1"/>
    </xf>
    <xf numFmtId="165" fontId="13" fillId="7" borderId="6" xfId="0" applyNumberFormat="1" applyFont="1" applyFill="1" applyBorder="1" applyAlignment="1">
      <alignment horizontal="center" vertical="center" wrapText="1"/>
    </xf>
    <xf numFmtId="165" fontId="13" fillId="7" borderId="0" xfId="0" applyNumberFormat="1" applyFont="1" applyFill="1" applyBorder="1" applyAlignment="1">
      <alignment horizontal="center" vertical="center" wrapText="1"/>
    </xf>
    <xf numFmtId="165" fontId="13" fillId="7" borderId="14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wrapText="1"/>
    </xf>
    <xf numFmtId="164" fontId="9" fillId="5" borderId="1" xfId="0" applyNumberFormat="1" applyFont="1" applyFill="1" applyBorder="1" applyAlignment="1">
      <alignment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wrapText="1"/>
    </xf>
    <xf numFmtId="0" fontId="9" fillId="5" borderId="6" xfId="0" applyFont="1" applyFill="1" applyBorder="1" applyAlignment="1">
      <alignment wrapText="1"/>
    </xf>
    <xf numFmtId="0" fontId="9" fillId="3" borderId="6" xfId="0" applyFont="1" applyFill="1" applyBorder="1" applyAlignment="1">
      <alignment wrapText="1"/>
    </xf>
    <xf numFmtId="0" fontId="9" fillId="3" borderId="7" xfId="0" applyFont="1" applyFill="1" applyBorder="1" applyAlignment="1">
      <alignment wrapText="1"/>
    </xf>
    <xf numFmtId="0" fontId="9" fillId="3" borderId="0" xfId="0" applyFont="1" applyFill="1" applyBorder="1" applyAlignment="1">
      <alignment wrapText="1"/>
    </xf>
    <xf numFmtId="0" fontId="15" fillId="3" borderId="1" xfId="0" applyFont="1" applyFill="1" applyBorder="1" applyAlignment="1">
      <alignment wrapText="1"/>
    </xf>
    <xf numFmtId="0" fontId="15" fillId="3" borderId="2" xfId="0" applyFont="1" applyFill="1" applyBorder="1" applyAlignment="1">
      <alignment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wrapText="1"/>
    </xf>
    <xf numFmtId="0" fontId="9" fillId="3" borderId="10" xfId="0" applyFont="1" applyFill="1" applyBorder="1" applyAlignment="1">
      <alignment wrapText="1"/>
    </xf>
    <xf numFmtId="0" fontId="9" fillId="3" borderId="9" xfId="0" applyFont="1" applyFill="1" applyBorder="1" applyAlignment="1">
      <alignment wrapText="1"/>
    </xf>
    <xf numFmtId="0" fontId="15" fillId="3" borderId="8" xfId="0" applyFont="1" applyFill="1" applyBorder="1" applyAlignment="1">
      <alignment wrapText="1"/>
    </xf>
    <xf numFmtId="0" fontId="15" fillId="3" borderId="10" xfId="0" applyFont="1" applyFill="1" applyBorder="1" applyAlignment="1">
      <alignment wrapText="1"/>
    </xf>
    <xf numFmtId="0" fontId="14" fillId="5" borderId="8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164" fontId="9" fillId="5" borderId="9" xfId="0" applyNumberFormat="1" applyFont="1" applyFill="1" applyBorder="1" applyAlignment="1">
      <alignment wrapText="1"/>
    </xf>
    <xf numFmtId="164" fontId="9" fillId="5" borderId="10" xfId="0" applyNumberFormat="1" applyFont="1" applyFill="1" applyBorder="1" applyAlignment="1">
      <alignment wrapText="1"/>
    </xf>
    <xf numFmtId="0" fontId="9" fillId="5" borderId="8" xfId="0" applyFont="1" applyFill="1" applyBorder="1" applyAlignment="1">
      <alignment wrapText="1"/>
    </xf>
    <xf numFmtId="0" fontId="9" fillId="5" borderId="9" xfId="0" applyFont="1" applyFill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9" fillId="6" borderId="8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horizontal="center" vertical="center" wrapText="1"/>
    </xf>
    <xf numFmtId="165" fontId="13" fillId="7" borderId="8" xfId="0" applyNumberFormat="1" applyFont="1" applyFill="1" applyBorder="1" applyAlignment="1">
      <alignment horizontal="center" vertical="center" wrapText="1"/>
    </xf>
    <xf numFmtId="165" fontId="13" fillId="7" borderId="9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8" xfId="0" applyFont="1" applyBorder="1" applyAlignment="1">
      <alignment wrapText="1"/>
    </xf>
    <xf numFmtId="0" fontId="11" fillId="0" borderId="10" xfId="0" applyFont="1" applyBorder="1" applyAlignment="1">
      <alignment wrapText="1"/>
    </xf>
    <xf numFmtId="165" fontId="11" fillId="0" borderId="1" xfId="0" applyNumberFormat="1" applyFont="1" applyBorder="1" applyAlignment="1">
      <alignment wrapText="1"/>
    </xf>
    <xf numFmtId="165" fontId="11" fillId="0" borderId="2" xfId="0" applyNumberFormat="1" applyFont="1" applyBorder="1" applyAlignment="1">
      <alignment wrapText="1"/>
    </xf>
    <xf numFmtId="165" fontId="11" fillId="0" borderId="8" xfId="0" applyNumberFormat="1" applyFont="1" applyBorder="1" applyAlignment="1">
      <alignment wrapText="1"/>
    </xf>
    <xf numFmtId="165" fontId="11" fillId="0" borderId="10" xfId="0" applyNumberFormat="1" applyFont="1" applyBorder="1" applyAlignment="1">
      <alignment wrapText="1"/>
    </xf>
    <xf numFmtId="0" fontId="1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"/>
  <sheetViews>
    <sheetView tabSelected="1" topLeftCell="B1" workbookViewId="0">
      <selection activeCell="C29" sqref="C29"/>
    </sheetView>
  </sheetViews>
  <sheetFormatPr defaultRowHeight="14.4" x14ac:dyDescent="0.3"/>
  <cols>
    <col min="29" max="29" width="12.5546875" bestFit="1" customWidth="1"/>
  </cols>
  <sheetData>
    <row r="1" spans="1:33" ht="15.6" x14ac:dyDescent="0.3">
      <c r="A1" s="1" t="s">
        <v>0</v>
      </c>
      <c r="B1" s="2"/>
      <c r="C1" s="3" t="s">
        <v>1</v>
      </c>
      <c r="D1" s="4"/>
      <c r="E1" s="5" t="s">
        <v>2</v>
      </c>
      <c r="F1" s="6"/>
      <c r="G1" s="5" t="s">
        <v>3</v>
      </c>
      <c r="H1" s="6"/>
      <c r="I1" s="5" t="s">
        <v>4</v>
      </c>
      <c r="J1" s="6"/>
      <c r="K1" s="7" t="s">
        <v>5</v>
      </c>
      <c r="L1" s="8"/>
      <c r="M1" s="8"/>
      <c r="N1" s="9"/>
      <c r="O1" s="10" t="s">
        <v>6</v>
      </c>
      <c r="P1" s="11"/>
      <c r="Q1" s="12" t="s">
        <v>7</v>
      </c>
      <c r="R1" s="13"/>
      <c r="S1" s="14" t="s">
        <v>8</v>
      </c>
      <c r="T1" s="15"/>
      <c r="U1" s="16" t="s">
        <v>9</v>
      </c>
      <c r="V1" s="17"/>
      <c r="W1" s="17"/>
      <c r="X1" s="17"/>
      <c r="Y1" s="17"/>
      <c r="Z1" s="17"/>
      <c r="AA1" s="17"/>
      <c r="AB1" s="17"/>
      <c r="AC1" s="18" t="s">
        <v>10</v>
      </c>
      <c r="AD1" s="19"/>
      <c r="AE1" s="12" t="s">
        <v>11</v>
      </c>
      <c r="AF1" s="20"/>
      <c r="AG1" s="13"/>
    </row>
    <row r="2" spans="1:33" x14ac:dyDescent="0.3">
      <c r="A2" s="21"/>
      <c r="B2" s="22"/>
      <c r="C2" s="23"/>
      <c r="D2" s="24"/>
      <c r="E2" s="25"/>
      <c r="F2" s="26"/>
      <c r="G2" s="25"/>
      <c r="H2" s="26"/>
      <c r="I2" s="25"/>
      <c r="J2" s="26"/>
      <c r="K2" s="27"/>
      <c r="L2" s="28"/>
      <c r="M2" s="28"/>
      <c r="N2" s="29"/>
      <c r="O2" s="30"/>
      <c r="P2" s="31"/>
      <c r="Q2" s="32"/>
      <c r="R2" s="33"/>
      <c r="S2" s="34"/>
      <c r="T2" s="35"/>
      <c r="U2" s="36" t="s">
        <v>12</v>
      </c>
      <c r="V2" s="37"/>
      <c r="W2" s="12" t="s">
        <v>13</v>
      </c>
      <c r="X2" s="13"/>
      <c r="Y2" s="38" t="s">
        <v>14</v>
      </c>
      <c r="Z2" s="39"/>
      <c r="AA2" s="38" t="s">
        <v>15</v>
      </c>
      <c r="AB2" s="40"/>
      <c r="AC2" s="41"/>
      <c r="AD2" s="42"/>
      <c r="AE2" s="32"/>
      <c r="AF2" s="43"/>
      <c r="AG2" s="33"/>
    </row>
    <row r="3" spans="1:33" x14ac:dyDescent="0.3">
      <c r="A3" s="21"/>
      <c r="B3" s="22"/>
      <c r="C3" s="23"/>
      <c r="D3" s="24"/>
      <c r="E3" s="25"/>
      <c r="F3" s="26"/>
      <c r="G3" s="25"/>
      <c r="H3" s="26"/>
      <c r="I3" s="25"/>
      <c r="J3" s="26"/>
      <c r="K3" s="44"/>
      <c r="L3" s="45"/>
      <c r="M3" s="45"/>
      <c r="N3" s="46"/>
      <c r="O3" s="30"/>
      <c r="P3" s="31"/>
      <c r="Q3" s="32"/>
      <c r="R3" s="33"/>
      <c r="S3" s="34"/>
      <c r="T3" s="35"/>
      <c r="U3" s="47"/>
      <c r="V3" s="48"/>
      <c r="W3" s="32"/>
      <c r="X3" s="33"/>
      <c r="Y3" s="49"/>
      <c r="Z3" s="50"/>
      <c r="AA3" s="49"/>
      <c r="AB3" s="51"/>
      <c r="AC3" s="41"/>
      <c r="AD3" s="42"/>
      <c r="AE3" s="32"/>
      <c r="AF3" s="43"/>
      <c r="AG3" s="33"/>
    </row>
    <row r="4" spans="1:33" x14ac:dyDescent="0.3">
      <c r="A4" s="21"/>
      <c r="B4" s="22"/>
      <c r="C4" s="23"/>
      <c r="D4" s="24"/>
      <c r="E4" s="25"/>
      <c r="F4" s="26"/>
      <c r="G4" s="25"/>
      <c r="H4" s="26"/>
      <c r="I4" s="25"/>
      <c r="J4" s="26"/>
      <c r="K4" s="52" t="s">
        <v>16</v>
      </c>
      <c r="L4" s="53"/>
      <c r="M4" s="54" t="s">
        <v>17</v>
      </c>
      <c r="N4" s="55"/>
      <c r="O4" s="30"/>
      <c r="P4" s="31"/>
      <c r="Q4" s="32"/>
      <c r="R4" s="33"/>
      <c r="S4" s="34"/>
      <c r="T4" s="35"/>
      <c r="U4" s="47"/>
      <c r="V4" s="48"/>
      <c r="W4" s="32"/>
      <c r="X4" s="33"/>
      <c r="Y4" s="49"/>
      <c r="Z4" s="50"/>
      <c r="AA4" s="49"/>
      <c r="AB4" s="51"/>
      <c r="AC4" s="41"/>
      <c r="AD4" s="42"/>
      <c r="AE4" s="32"/>
      <c r="AF4" s="43"/>
      <c r="AG4" s="33"/>
    </row>
    <row r="5" spans="1:33" x14ac:dyDescent="0.3">
      <c r="A5" s="21"/>
      <c r="B5" s="22"/>
      <c r="C5" s="23"/>
      <c r="D5" s="24"/>
      <c r="E5" s="25"/>
      <c r="F5" s="26"/>
      <c r="G5" s="25"/>
      <c r="H5" s="26"/>
      <c r="I5" s="25"/>
      <c r="J5" s="26"/>
      <c r="K5" s="56"/>
      <c r="L5" s="57"/>
      <c r="M5" s="58"/>
      <c r="N5" s="59"/>
      <c r="O5" s="30"/>
      <c r="P5" s="31"/>
      <c r="Q5" s="32"/>
      <c r="R5" s="33"/>
      <c r="S5" s="34"/>
      <c r="T5" s="35"/>
      <c r="U5" s="47"/>
      <c r="V5" s="48"/>
      <c r="W5" s="32"/>
      <c r="X5" s="33"/>
      <c r="Y5" s="49"/>
      <c r="Z5" s="50"/>
      <c r="AA5" s="49"/>
      <c r="AB5" s="51"/>
      <c r="AC5" s="60"/>
      <c r="AD5" s="61"/>
      <c r="AE5" s="32"/>
      <c r="AF5" s="43"/>
      <c r="AG5" s="33"/>
    </row>
    <row r="6" spans="1:33" x14ac:dyDescent="0.3">
      <c r="A6" s="21"/>
      <c r="B6" s="22"/>
      <c r="C6" s="23"/>
      <c r="D6" s="24"/>
      <c r="E6" s="25"/>
      <c r="F6" s="26"/>
      <c r="G6" s="25"/>
      <c r="H6" s="26"/>
      <c r="I6" s="25"/>
      <c r="J6" s="26"/>
      <c r="K6" s="56"/>
      <c r="L6" s="57"/>
      <c r="M6" s="58"/>
      <c r="N6" s="59"/>
      <c r="O6" s="30"/>
      <c r="P6" s="31"/>
      <c r="Q6" s="32"/>
      <c r="R6" s="33"/>
      <c r="S6" s="34"/>
      <c r="T6" s="35"/>
      <c r="U6" s="47"/>
      <c r="V6" s="48"/>
      <c r="W6" s="32"/>
      <c r="X6" s="33"/>
      <c r="Y6" s="49"/>
      <c r="Z6" s="50"/>
      <c r="AA6" s="49"/>
      <c r="AB6" s="51"/>
      <c r="AC6" s="62" t="s">
        <v>18</v>
      </c>
      <c r="AD6" s="63" t="s">
        <v>19</v>
      </c>
      <c r="AE6" s="32"/>
      <c r="AF6" s="43"/>
      <c r="AG6" s="33"/>
    </row>
    <row r="7" spans="1:33" x14ac:dyDescent="0.3">
      <c r="A7" s="64"/>
      <c r="B7" s="65"/>
      <c r="C7" s="66"/>
      <c r="D7" s="67"/>
      <c r="E7" s="68"/>
      <c r="F7" s="69"/>
      <c r="G7" s="68"/>
      <c r="H7" s="69"/>
      <c r="I7" s="68"/>
      <c r="J7" s="69"/>
      <c r="K7" s="70"/>
      <c r="L7" s="71"/>
      <c r="M7" s="72"/>
      <c r="N7" s="73"/>
      <c r="O7" s="74"/>
      <c r="P7" s="75"/>
      <c r="Q7" s="76"/>
      <c r="R7" s="77"/>
      <c r="S7" s="78"/>
      <c r="T7" s="79"/>
      <c r="U7" s="80"/>
      <c r="V7" s="81"/>
      <c r="W7" s="76"/>
      <c r="X7" s="77"/>
      <c r="Y7" s="82"/>
      <c r="Z7" s="83"/>
      <c r="AA7" s="49"/>
      <c r="AB7" s="51"/>
      <c r="AC7" s="84"/>
      <c r="AD7" s="85"/>
      <c r="AE7" s="76"/>
      <c r="AF7" s="86"/>
      <c r="AG7" s="77"/>
    </row>
    <row r="8" spans="1:33" ht="15.6" x14ac:dyDescent="0.3">
      <c r="A8" s="87">
        <v>1</v>
      </c>
      <c r="B8" s="88"/>
      <c r="C8" s="87">
        <v>2</v>
      </c>
      <c r="D8" s="88"/>
      <c r="E8" s="89">
        <v>3</v>
      </c>
      <c r="F8" s="90"/>
      <c r="G8" s="87">
        <v>4</v>
      </c>
      <c r="H8" s="88"/>
      <c r="I8" s="87">
        <v>5</v>
      </c>
      <c r="J8" s="88"/>
      <c r="K8" s="89">
        <v>6</v>
      </c>
      <c r="L8" s="90"/>
      <c r="M8" s="89">
        <v>7</v>
      </c>
      <c r="N8" s="90"/>
      <c r="O8" s="89">
        <v>8</v>
      </c>
      <c r="P8" s="90"/>
      <c r="Q8" s="91">
        <v>9</v>
      </c>
      <c r="R8" s="92"/>
      <c r="S8" s="87">
        <v>10</v>
      </c>
      <c r="T8" s="88"/>
      <c r="U8" s="87">
        <v>11</v>
      </c>
      <c r="V8" s="88"/>
      <c r="W8" s="87">
        <v>12</v>
      </c>
      <c r="X8" s="88"/>
      <c r="Y8" s="87">
        <v>13</v>
      </c>
      <c r="Z8" s="88"/>
      <c r="AA8" s="87">
        <v>14</v>
      </c>
      <c r="AB8" s="88"/>
      <c r="AC8" s="93">
        <v>15</v>
      </c>
      <c r="AD8" s="93">
        <v>16</v>
      </c>
      <c r="AE8" s="87">
        <v>17</v>
      </c>
      <c r="AF8" s="94"/>
      <c r="AG8" s="88"/>
    </row>
    <row r="9" spans="1:33" x14ac:dyDescent="0.3">
      <c r="A9" s="95"/>
      <c r="B9" s="96"/>
      <c r="C9" s="97"/>
      <c r="D9" s="96"/>
      <c r="E9" s="98"/>
      <c r="F9" s="99"/>
      <c r="G9" s="95"/>
      <c r="H9" s="97"/>
      <c r="I9" s="100" t="s">
        <v>20</v>
      </c>
      <c r="J9" s="101" t="s">
        <v>21</v>
      </c>
      <c r="K9" s="102">
        <v>300</v>
      </c>
      <c r="L9" s="103"/>
      <c r="M9" s="104">
        <v>250</v>
      </c>
      <c r="N9" s="105"/>
      <c r="O9" s="106">
        <f>K9-M9</f>
        <v>50</v>
      </c>
      <c r="P9" s="107"/>
      <c r="Q9" s="95"/>
      <c r="R9" s="97"/>
      <c r="S9" s="108">
        <f>K24+K24/2+10</f>
        <v>89.5</v>
      </c>
      <c r="T9" s="109"/>
      <c r="U9" s="110">
        <f>ROUNDDOWN(K30,0)</f>
        <v>29</v>
      </c>
      <c r="V9" s="111"/>
      <c r="W9" s="110">
        <f>ROUNDDOWN(N24,0)</f>
        <v>54</v>
      </c>
      <c r="X9" s="111"/>
      <c r="Y9" s="112">
        <f>N27+W9/1440</f>
        <v>0.46805555555555556</v>
      </c>
      <c r="Z9" s="113"/>
      <c r="AA9" s="112">
        <f>Y9-N33/1440</f>
        <v>0.4548611111111111</v>
      </c>
      <c r="AB9" s="113"/>
      <c r="AC9" s="114">
        <f>N27+30/1440</f>
        <v>0.4513888888888889</v>
      </c>
      <c r="AD9" s="115">
        <f>K9-141</f>
        <v>159</v>
      </c>
      <c r="AE9" s="95"/>
      <c r="AF9" s="97"/>
      <c r="AG9" s="96"/>
    </row>
    <row r="10" spans="1:33" x14ac:dyDescent="0.3">
      <c r="A10" s="116"/>
      <c r="B10" s="117"/>
      <c r="C10" s="118"/>
      <c r="D10" s="117"/>
      <c r="E10" s="119"/>
      <c r="F10" s="119"/>
      <c r="G10" s="116"/>
      <c r="H10" s="118"/>
      <c r="I10" s="120"/>
      <c r="J10" s="121"/>
      <c r="K10" s="122"/>
      <c r="L10" s="123"/>
      <c r="M10" s="124"/>
      <c r="N10" s="125"/>
      <c r="O10" s="126"/>
      <c r="P10" s="127"/>
      <c r="Q10" s="116"/>
      <c r="R10" s="118"/>
      <c r="S10" s="128"/>
      <c r="T10" s="129"/>
      <c r="U10" s="130"/>
      <c r="V10" s="131"/>
      <c r="W10" s="130"/>
      <c r="X10" s="131"/>
      <c r="Y10" s="132"/>
      <c r="Z10" s="133"/>
      <c r="AA10" s="132"/>
      <c r="AB10" s="133"/>
      <c r="AC10" s="134"/>
      <c r="AD10" s="127"/>
      <c r="AE10" s="116"/>
      <c r="AF10" s="118"/>
      <c r="AG10" s="117"/>
    </row>
    <row r="11" spans="1:33" x14ac:dyDescent="0.3">
      <c r="A11" s="116"/>
      <c r="B11" s="117"/>
      <c r="C11" s="118"/>
      <c r="D11" s="117"/>
      <c r="E11" s="98"/>
      <c r="F11" s="99"/>
      <c r="G11" s="116"/>
      <c r="H11" s="118"/>
      <c r="I11" s="135">
        <v>10</v>
      </c>
      <c r="J11" s="136">
        <v>20</v>
      </c>
      <c r="K11" s="102">
        <v>280</v>
      </c>
      <c r="L11" s="137"/>
      <c r="M11" s="138">
        <v>230</v>
      </c>
      <c r="N11" s="137"/>
      <c r="O11" s="106">
        <f>K11-M11</f>
        <v>50</v>
      </c>
      <c r="P11" s="107"/>
      <c r="Q11" s="116"/>
      <c r="R11" s="118"/>
      <c r="S11" s="128"/>
      <c r="T11" s="129"/>
      <c r="U11" s="130"/>
      <c r="V11" s="131"/>
      <c r="W11" s="130"/>
      <c r="X11" s="131"/>
      <c r="Y11" s="132"/>
      <c r="Z11" s="133"/>
      <c r="AA11" s="132"/>
      <c r="AB11" s="133"/>
      <c r="AC11" s="134"/>
      <c r="AD11" s="115">
        <f>K11-141</f>
        <v>139</v>
      </c>
      <c r="AE11" s="116"/>
      <c r="AF11" s="118"/>
      <c r="AG11" s="117"/>
    </row>
    <row r="12" spans="1:33" x14ac:dyDescent="0.3">
      <c r="A12" s="116"/>
      <c r="B12" s="117"/>
      <c r="C12" s="118"/>
      <c r="D12" s="117"/>
      <c r="E12" s="119"/>
      <c r="F12" s="119"/>
      <c r="G12" s="116"/>
      <c r="H12" s="118"/>
      <c r="I12" s="139"/>
      <c r="J12" s="140"/>
      <c r="K12" s="141"/>
      <c r="L12" s="141"/>
      <c r="M12" s="142"/>
      <c r="N12" s="141"/>
      <c r="O12" s="126"/>
      <c r="P12" s="127"/>
      <c r="Q12" s="116"/>
      <c r="R12" s="118"/>
      <c r="S12" s="128"/>
      <c r="T12" s="129"/>
      <c r="U12" s="130"/>
      <c r="V12" s="131"/>
      <c r="W12" s="130"/>
      <c r="X12" s="131"/>
      <c r="Y12" s="132"/>
      <c r="Z12" s="133"/>
      <c r="AA12" s="132"/>
      <c r="AB12" s="133"/>
      <c r="AC12" s="134"/>
      <c r="AD12" s="127"/>
      <c r="AE12" s="116"/>
      <c r="AF12" s="118"/>
      <c r="AG12" s="117"/>
    </row>
    <row r="13" spans="1:33" x14ac:dyDescent="0.3">
      <c r="A13" s="116"/>
      <c r="B13" s="117"/>
      <c r="C13" s="118"/>
      <c r="D13" s="117"/>
      <c r="E13" s="98"/>
      <c r="F13" s="99"/>
      <c r="G13" s="116"/>
      <c r="H13" s="118"/>
      <c r="I13" s="139"/>
      <c r="J13" s="140"/>
      <c r="K13" s="102">
        <v>275</v>
      </c>
      <c r="L13" s="137"/>
      <c r="M13" s="138">
        <v>245</v>
      </c>
      <c r="N13" s="137"/>
      <c r="O13" s="106">
        <f>K13-M13</f>
        <v>30</v>
      </c>
      <c r="P13" s="107"/>
      <c r="Q13" s="116"/>
      <c r="R13" s="118"/>
      <c r="S13" s="128"/>
      <c r="T13" s="129"/>
      <c r="U13" s="130"/>
      <c r="V13" s="131"/>
      <c r="W13" s="130"/>
      <c r="X13" s="131"/>
      <c r="Y13" s="132"/>
      <c r="Z13" s="133"/>
      <c r="AA13" s="132"/>
      <c r="AB13" s="133"/>
      <c r="AC13" s="134"/>
      <c r="AD13" s="115">
        <f>K13-141</f>
        <v>134</v>
      </c>
      <c r="AE13" s="116"/>
      <c r="AF13" s="118"/>
      <c r="AG13" s="117"/>
    </row>
    <row r="14" spans="1:33" x14ac:dyDescent="0.3">
      <c r="A14" s="116"/>
      <c r="B14" s="117"/>
      <c r="C14" s="118"/>
      <c r="D14" s="117"/>
      <c r="E14" s="119"/>
      <c r="F14" s="119"/>
      <c r="G14" s="116"/>
      <c r="H14" s="118"/>
      <c r="I14" s="139"/>
      <c r="J14" s="140"/>
      <c r="K14" s="141"/>
      <c r="L14" s="141"/>
      <c r="M14" s="142"/>
      <c r="N14" s="141"/>
      <c r="O14" s="126"/>
      <c r="P14" s="127"/>
      <c r="Q14" s="116"/>
      <c r="R14" s="118"/>
      <c r="S14" s="128"/>
      <c r="T14" s="129"/>
      <c r="U14" s="130"/>
      <c r="V14" s="131"/>
      <c r="W14" s="130"/>
      <c r="X14" s="131"/>
      <c r="Y14" s="132"/>
      <c r="Z14" s="133"/>
      <c r="AA14" s="132"/>
      <c r="AB14" s="133"/>
      <c r="AC14" s="134"/>
      <c r="AD14" s="127"/>
      <c r="AE14" s="116"/>
      <c r="AF14" s="118"/>
      <c r="AG14" s="117"/>
    </row>
    <row r="15" spans="1:33" x14ac:dyDescent="0.3">
      <c r="A15" s="116"/>
      <c r="B15" s="117"/>
      <c r="C15" s="118"/>
      <c r="D15" s="117"/>
      <c r="E15" s="98"/>
      <c r="F15" s="99"/>
      <c r="G15" s="116"/>
      <c r="H15" s="118"/>
      <c r="I15" s="139"/>
      <c r="J15" s="140"/>
      <c r="K15" s="102">
        <v>287</v>
      </c>
      <c r="L15" s="103"/>
      <c r="M15" s="138">
        <v>234</v>
      </c>
      <c r="N15" s="137"/>
      <c r="O15" s="106">
        <f>K15-M15</f>
        <v>53</v>
      </c>
      <c r="P15" s="107"/>
      <c r="Q15" s="116"/>
      <c r="R15" s="118"/>
      <c r="S15" s="128"/>
      <c r="T15" s="129"/>
      <c r="U15" s="130"/>
      <c r="V15" s="131"/>
      <c r="W15" s="130"/>
      <c r="X15" s="131"/>
      <c r="Y15" s="132"/>
      <c r="Z15" s="133"/>
      <c r="AA15" s="132"/>
      <c r="AB15" s="133"/>
      <c r="AC15" s="134"/>
      <c r="AD15" s="115">
        <f>K15-141</f>
        <v>146</v>
      </c>
      <c r="AE15" s="116"/>
      <c r="AF15" s="118"/>
      <c r="AG15" s="117"/>
    </row>
    <row r="16" spans="1:33" x14ac:dyDescent="0.3">
      <c r="A16" s="116"/>
      <c r="B16" s="117"/>
      <c r="C16" s="118"/>
      <c r="D16" s="117"/>
      <c r="E16" s="119"/>
      <c r="F16" s="119"/>
      <c r="G16" s="116"/>
      <c r="H16" s="118"/>
      <c r="I16" s="139"/>
      <c r="J16" s="140"/>
      <c r="K16" s="122"/>
      <c r="L16" s="123"/>
      <c r="M16" s="142"/>
      <c r="N16" s="141"/>
      <c r="O16" s="126"/>
      <c r="P16" s="127"/>
      <c r="Q16" s="116"/>
      <c r="R16" s="118"/>
      <c r="S16" s="128"/>
      <c r="T16" s="129"/>
      <c r="U16" s="130"/>
      <c r="V16" s="131"/>
      <c r="W16" s="130"/>
      <c r="X16" s="131"/>
      <c r="Y16" s="132"/>
      <c r="Z16" s="133"/>
      <c r="AA16" s="132"/>
      <c r="AB16" s="133"/>
      <c r="AC16" s="134"/>
      <c r="AD16" s="127"/>
      <c r="AE16" s="116"/>
      <c r="AF16" s="118"/>
      <c r="AG16" s="117"/>
    </row>
    <row r="17" spans="1:33" x14ac:dyDescent="0.3">
      <c r="A17" s="116"/>
      <c r="B17" s="117"/>
      <c r="C17" s="118"/>
      <c r="D17" s="117"/>
      <c r="E17" s="98"/>
      <c r="F17" s="99"/>
      <c r="G17" s="116"/>
      <c r="H17" s="118"/>
      <c r="I17" s="139"/>
      <c r="J17" s="140"/>
      <c r="K17" s="102">
        <v>299</v>
      </c>
      <c r="L17" s="137"/>
      <c r="M17" s="138">
        <v>255</v>
      </c>
      <c r="N17" s="137"/>
      <c r="O17" s="106">
        <f>K17-M17</f>
        <v>44</v>
      </c>
      <c r="P17" s="107"/>
      <c r="Q17" s="116"/>
      <c r="R17" s="118"/>
      <c r="S17" s="128"/>
      <c r="T17" s="129"/>
      <c r="U17" s="130"/>
      <c r="V17" s="131"/>
      <c r="W17" s="130"/>
      <c r="X17" s="131"/>
      <c r="Y17" s="132"/>
      <c r="Z17" s="133"/>
      <c r="AA17" s="132"/>
      <c r="AB17" s="133"/>
      <c r="AC17" s="134"/>
      <c r="AD17" s="115">
        <f>K17-141</f>
        <v>158</v>
      </c>
      <c r="AE17" s="116"/>
      <c r="AF17" s="118"/>
      <c r="AG17" s="117"/>
    </row>
    <row r="18" spans="1:33" x14ac:dyDescent="0.3">
      <c r="A18" s="116"/>
      <c r="B18" s="117"/>
      <c r="C18" s="118"/>
      <c r="D18" s="117"/>
      <c r="E18" s="119"/>
      <c r="F18" s="119"/>
      <c r="G18" s="116"/>
      <c r="H18" s="118"/>
      <c r="I18" s="139"/>
      <c r="J18" s="140"/>
      <c r="K18" s="141"/>
      <c r="L18" s="141"/>
      <c r="M18" s="142"/>
      <c r="N18" s="141"/>
      <c r="O18" s="126"/>
      <c r="P18" s="127"/>
      <c r="Q18" s="116"/>
      <c r="R18" s="118"/>
      <c r="S18" s="128"/>
      <c r="T18" s="129"/>
      <c r="U18" s="130"/>
      <c r="V18" s="131"/>
      <c r="W18" s="130"/>
      <c r="X18" s="131"/>
      <c r="Y18" s="132"/>
      <c r="Z18" s="133"/>
      <c r="AA18" s="132"/>
      <c r="AB18" s="133"/>
      <c r="AC18" s="134"/>
      <c r="AD18" s="127"/>
      <c r="AE18" s="116"/>
      <c r="AF18" s="118"/>
      <c r="AG18" s="117"/>
    </row>
    <row r="19" spans="1:33" x14ac:dyDescent="0.3">
      <c r="A19" s="116"/>
      <c r="B19" s="117"/>
      <c r="C19" s="118"/>
      <c r="D19" s="117"/>
      <c r="E19" s="98"/>
      <c r="F19" s="99"/>
      <c r="G19" s="116"/>
      <c r="H19" s="118"/>
      <c r="I19" s="139"/>
      <c r="J19" s="140"/>
      <c r="K19" s="102">
        <v>266</v>
      </c>
      <c r="L19" s="137"/>
      <c r="M19" s="138">
        <v>233</v>
      </c>
      <c r="N19" s="137"/>
      <c r="O19" s="106">
        <f>K19-M19</f>
        <v>33</v>
      </c>
      <c r="P19" s="107"/>
      <c r="Q19" s="116"/>
      <c r="R19" s="118"/>
      <c r="S19" s="128"/>
      <c r="T19" s="129"/>
      <c r="U19" s="130"/>
      <c r="V19" s="131"/>
      <c r="W19" s="130"/>
      <c r="X19" s="131"/>
      <c r="Y19" s="132"/>
      <c r="Z19" s="133"/>
      <c r="AA19" s="132"/>
      <c r="AB19" s="133"/>
      <c r="AC19" s="134"/>
      <c r="AD19" s="115">
        <f>K19-141</f>
        <v>125</v>
      </c>
      <c r="AE19" s="116"/>
      <c r="AF19" s="118"/>
      <c r="AG19" s="117"/>
    </row>
    <row r="20" spans="1:33" x14ac:dyDescent="0.3">
      <c r="A20" s="116"/>
      <c r="B20" s="117"/>
      <c r="C20" s="118"/>
      <c r="D20" s="117"/>
      <c r="E20" s="119"/>
      <c r="F20" s="119"/>
      <c r="G20" s="116"/>
      <c r="H20" s="118"/>
      <c r="I20" s="139"/>
      <c r="J20" s="140"/>
      <c r="K20" s="141"/>
      <c r="L20" s="141"/>
      <c r="M20" s="142"/>
      <c r="N20" s="141"/>
      <c r="O20" s="126"/>
      <c r="P20" s="127"/>
      <c r="Q20" s="116"/>
      <c r="R20" s="118"/>
      <c r="S20" s="128"/>
      <c r="T20" s="129"/>
      <c r="U20" s="130"/>
      <c r="V20" s="131"/>
      <c r="W20" s="130"/>
      <c r="X20" s="131"/>
      <c r="Y20" s="132"/>
      <c r="Z20" s="133"/>
      <c r="AA20" s="132"/>
      <c r="AB20" s="133"/>
      <c r="AC20" s="134"/>
      <c r="AD20" s="127"/>
      <c r="AE20" s="116"/>
      <c r="AF20" s="118"/>
      <c r="AG20" s="117"/>
    </row>
    <row r="21" spans="1:33" x14ac:dyDescent="0.3">
      <c r="A21" s="143"/>
      <c r="B21" s="144"/>
      <c r="C21" s="145"/>
      <c r="D21" s="145"/>
      <c r="E21" s="146"/>
      <c r="F21" s="147"/>
      <c r="G21" s="145"/>
      <c r="H21" s="145"/>
      <c r="I21" s="139"/>
      <c r="J21" s="140"/>
      <c r="K21" s="102">
        <v>299</v>
      </c>
      <c r="L21" s="103"/>
      <c r="M21" s="138">
        <v>288</v>
      </c>
      <c r="N21" s="137"/>
      <c r="O21" s="106">
        <f>K21-M21</f>
        <v>11</v>
      </c>
      <c r="P21" s="107"/>
      <c r="Q21" s="143"/>
      <c r="R21" s="145"/>
      <c r="S21" s="148"/>
      <c r="T21" s="149"/>
      <c r="U21" s="150"/>
      <c r="V21" s="151"/>
      <c r="W21" s="150"/>
      <c r="X21" s="151"/>
      <c r="Y21" s="132"/>
      <c r="Z21" s="133"/>
      <c r="AA21" s="132"/>
      <c r="AB21" s="133"/>
      <c r="AC21" s="132"/>
      <c r="AD21" s="106">
        <f>K21-141</f>
        <v>158</v>
      </c>
      <c r="AE21" s="143"/>
      <c r="AF21" s="145"/>
      <c r="AG21" s="144"/>
    </row>
    <row r="22" spans="1:33" x14ac:dyDescent="0.3">
      <c r="A22" s="152"/>
      <c r="B22" s="153"/>
      <c r="C22" s="154"/>
      <c r="D22" s="154"/>
      <c r="E22" s="155"/>
      <c r="F22" s="156"/>
      <c r="G22" s="154"/>
      <c r="H22" s="154"/>
      <c r="I22" s="157"/>
      <c r="J22" s="158"/>
      <c r="K22" s="159"/>
      <c r="L22" s="160"/>
      <c r="M22" s="161"/>
      <c r="N22" s="162"/>
      <c r="O22" s="163"/>
      <c r="P22" s="164"/>
      <c r="Q22" s="152"/>
      <c r="R22" s="154"/>
      <c r="S22" s="165"/>
      <c r="T22" s="166"/>
      <c r="U22" s="167"/>
      <c r="V22" s="168"/>
      <c r="W22" s="167"/>
      <c r="X22" s="168"/>
      <c r="Y22" s="169"/>
      <c r="Z22" s="170"/>
      <c r="AA22" s="169"/>
      <c r="AB22" s="170"/>
      <c r="AC22" s="169"/>
      <c r="AD22" s="163"/>
      <c r="AE22" s="152"/>
      <c r="AF22" s="154"/>
      <c r="AG22" s="153"/>
    </row>
    <row r="24" spans="1:33" x14ac:dyDescent="0.3">
      <c r="K24" s="171">
        <f>MAX(O9:P22)</f>
        <v>53</v>
      </c>
      <c r="L24" s="172"/>
      <c r="N24" s="173">
        <f>((K33-10)*7)/33</f>
        <v>54.303030303030305</v>
      </c>
      <c r="O24" s="172"/>
    </row>
    <row r="25" spans="1:33" ht="21" x14ac:dyDescent="0.4">
      <c r="A25" s="180"/>
      <c r="B25" s="180"/>
      <c r="C25" s="180"/>
      <c r="K25" s="174"/>
      <c r="L25" s="175"/>
      <c r="N25" s="174"/>
      <c r="O25" s="175"/>
    </row>
    <row r="27" spans="1:33" x14ac:dyDescent="0.3">
      <c r="K27" s="171">
        <f>MIN(M9:N22)</f>
        <v>230</v>
      </c>
      <c r="L27" s="172"/>
      <c r="N27" s="176">
        <f>I11/24+J11/1440</f>
        <v>0.43055555555555558</v>
      </c>
      <c r="O27" s="177"/>
    </row>
    <row r="28" spans="1:33" x14ac:dyDescent="0.3">
      <c r="K28" s="174"/>
      <c r="L28" s="175"/>
      <c r="N28" s="178"/>
      <c r="O28" s="179"/>
    </row>
    <row r="30" spans="1:33" x14ac:dyDescent="0.3">
      <c r="K30" s="173">
        <f>((K27-S9)*7)/33</f>
        <v>29.803030303030305</v>
      </c>
      <c r="L30" s="172"/>
      <c r="N30" s="173">
        <f>S9*7/33</f>
        <v>18.984848484848484</v>
      </c>
      <c r="O30" s="172"/>
    </row>
    <row r="31" spans="1:33" x14ac:dyDescent="0.3">
      <c r="K31" s="174"/>
      <c r="L31" s="175"/>
      <c r="N31" s="174"/>
      <c r="O31" s="175"/>
    </row>
    <row r="33" spans="11:15" x14ac:dyDescent="0.3">
      <c r="K33" s="171">
        <f>MIN(K9:L22)</f>
        <v>266</v>
      </c>
      <c r="L33" s="172"/>
      <c r="N33" s="173">
        <f>ROUNDUP(N30,0)</f>
        <v>19</v>
      </c>
      <c r="O33" s="172"/>
    </row>
    <row r="34" spans="11:15" x14ac:dyDescent="0.3">
      <c r="K34" s="174"/>
      <c r="L34" s="175"/>
      <c r="N34" s="174"/>
      <c r="O34" s="175"/>
    </row>
  </sheetData>
  <mergeCells count="93">
    <mergeCell ref="K27:L28"/>
    <mergeCell ref="N27:O28"/>
    <mergeCell ref="K30:L31"/>
    <mergeCell ref="N30:O31"/>
    <mergeCell ref="K33:L34"/>
    <mergeCell ref="N33:O34"/>
    <mergeCell ref="E21:F22"/>
    <mergeCell ref="K21:L22"/>
    <mergeCell ref="M21:N22"/>
    <mergeCell ref="O21:P22"/>
    <mergeCell ref="AD21:AD22"/>
    <mergeCell ref="K24:L25"/>
    <mergeCell ref="N24:O25"/>
    <mergeCell ref="E17:F18"/>
    <mergeCell ref="K17:L18"/>
    <mergeCell ref="M17:N18"/>
    <mergeCell ref="O17:P18"/>
    <mergeCell ref="AD17:AD18"/>
    <mergeCell ref="E19:F20"/>
    <mergeCell ref="K19:L20"/>
    <mergeCell ref="M19:N20"/>
    <mergeCell ref="O19:P20"/>
    <mergeCell ref="AD19:AD20"/>
    <mergeCell ref="E13:F14"/>
    <mergeCell ref="K13:L14"/>
    <mergeCell ref="M13:N14"/>
    <mergeCell ref="O13:P14"/>
    <mergeCell ref="AD13:AD14"/>
    <mergeCell ref="E15:F16"/>
    <mergeCell ref="K15:L16"/>
    <mergeCell ref="M15:N16"/>
    <mergeCell ref="O15:P16"/>
    <mergeCell ref="AD15:AD16"/>
    <mergeCell ref="AC9:AC22"/>
    <mergeCell ref="AD9:AD10"/>
    <mergeCell ref="AE9:AG22"/>
    <mergeCell ref="E11:F12"/>
    <mergeCell ref="I11:I22"/>
    <mergeCell ref="J11:J22"/>
    <mergeCell ref="K11:L12"/>
    <mergeCell ref="M11:N12"/>
    <mergeCell ref="O11:P12"/>
    <mergeCell ref="AD11:AD12"/>
    <mergeCell ref="Q9:R22"/>
    <mergeCell ref="S9:T22"/>
    <mergeCell ref="U9:V22"/>
    <mergeCell ref="W9:X22"/>
    <mergeCell ref="Y9:Z22"/>
    <mergeCell ref="AA9:AB22"/>
    <mergeCell ref="AE8:AG8"/>
    <mergeCell ref="A9:B22"/>
    <mergeCell ref="C9:D22"/>
    <mergeCell ref="E9:F10"/>
    <mergeCell ref="G9:H22"/>
    <mergeCell ref="I9:I10"/>
    <mergeCell ref="J9:J10"/>
    <mergeCell ref="K9:L10"/>
    <mergeCell ref="M9:N10"/>
    <mergeCell ref="O9:P10"/>
    <mergeCell ref="Q8:R8"/>
    <mergeCell ref="S8:T8"/>
    <mergeCell ref="U8:V8"/>
    <mergeCell ref="W8:X8"/>
    <mergeCell ref="Y8:Z8"/>
    <mergeCell ref="AA8:AB8"/>
    <mergeCell ref="AC6:AC7"/>
    <mergeCell ref="AD6:AD7"/>
    <mergeCell ref="A8:B8"/>
    <mergeCell ref="C8:D8"/>
    <mergeCell ref="E8:F8"/>
    <mergeCell ref="G8:H8"/>
    <mergeCell ref="I8:J8"/>
    <mergeCell ref="K8:L8"/>
    <mergeCell ref="M8:N8"/>
    <mergeCell ref="O8:P8"/>
    <mergeCell ref="O1:P7"/>
    <mergeCell ref="Q1:R7"/>
    <mergeCell ref="S1:T7"/>
    <mergeCell ref="U1:AB1"/>
    <mergeCell ref="AC1:AD5"/>
    <mergeCell ref="AE1:AG7"/>
    <mergeCell ref="U2:V7"/>
    <mergeCell ref="W2:X7"/>
    <mergeCell ref="Y2:Z7"/>
    <mergeCell ref="AA2:AB7"/>
    <mergeCell ref="A1:B7"/>
    <mergeCell ref="C1:D7"/>
    <mergeCell ref="E1:F7"/>
    <mergeCell ref="G1:H7"/>
    <mergeCell ref="I1:J7"/>
    <mergeCell ref="K1:N3"/>
    <mergeCell ref="K4:L7"/>
    <mergeCell ref="M4:N7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2013-08-15T03:20:38Z</dcterms:modified>
</cp:coreProperties>
</file>