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L10" i="1" l="1"/>
  <c r="L6" i="1" s="1"/>
  <c r="M6" i="1" s="1"/>
  <c r="N6" i="1" s="1"/>
  <c r="J9" i="1"/>
  <c r="J10" i="1"/>
  <c r="K10" i="1" s="1"/>
  <c r="K6" i="1" s="1"/>
  <c r="J3" i="1" l="1"/>
  <c r="J4" i="1"/>
  <c r="J5" i="1"/>
  <c r="J6" i="1"/>
  <c r="J7" i="1"/>
  <c r="J8" i="1"/>
  <c r="H4" i="1"/>
  <c r="H5" i="1"/>
  <c r="H6" i="1"/>
  <c r="H7" i="1"/>
  <c r="H8" i="1"/>
  <c r="H9" i="1"/>
  <c r="H3" i="1"/>
</calcChain>
</file>

<file path=xl/sharedStrings.xml><?xml version="1.0" encoding="utf-8"?>
<sst xmlns="http://schemas.openxmlformats.org/spreadsheetml/2006/main" count="47" uniqueCount="47">
  <si>
    <t>Дата включения в СИЗОД</t>
  </si>
  <si>
    <t>Наименование подразделения (ФИО постового на посту безопасности)</t>
  </si>
  <si>
    <t>Состав звена (фамилии, инициалы и тип СИЗОД)</t>
  </si>
  <si>
    <t>Место (объект включения)</t>
  </si>
  <si>
    <t>Время включения в СИЗОД, час. мин.</t>
  </si>
  <si>
    <r>
      <t xml:space="preserve">По прибытии к месту выполнения задания( очага пожара) </t>
    </r>
    <r>
      <rPr>
        <sz val="16"/>
        <color theme="1"/>
        <rFont val="Calibri"/>
        <family val="2"/>
        <charset val="204"/>
        <scheme val="minor"/>
      </rPr>
      <t>Рприб.</t>
    </r>
  </si>
  <si>
    <r>
      <t xml:space="preserve">Затрачено на путь к месту выполнения работ </t>
    </r>
    <r>
      <rPr>
        <sz val="16"/>
        <color theme="1"/>
        <rFont val="Calibri"/>
        <family val="2"/>
        <charset val="204"/>
        <scheme val="minor"/>
      </rPr>
      <t>Рвх.</t>
    </r>
  </si>
  <si>
    <t>Роспись командира звена о проверке правильности записей в графах 2,3,4,5,6</t>
  </si>
  <si>
    <r>
      <t xml:space="preserve">Контрольное давление, при котором звену необходимо выходить на свежий воздух, </t>
    </r>
    <r>
      <rPr>
        <sz val="16"/>
        <color theme="1"/>
        <rFont val="Calibri"/>
        <family val="2"/>
        <charset val="204"/>
        <scheme val="minor"/>
      </rPr>
      <t>Рк.вых</t>
    </r>
  </si>
  <si>
    <r>
      <t xml:space="preserve">Общее время пребывания в непригодной для дыхания среде, мин. </t>
    </r>
    <r>
      <rPr>
        <sz val="16"/>
        <color theme="1"/>
        <rFont val="Calibri"/>
        <family val="2"/>
        <charset val="204"/>
        <scheme val="minor"/>
      </rPr>
      <t>Тобщ</t>
    </r>
  </si>
  <si>
    <r>
      <t xml:space="preserve">Время пребывания на месте выполнения задания, мин. </t>
    </r>
    <r>
      <rPr>
        <sz val="16"/>
        <color theme="1"/>
        <rFont val="Calibri"/>
        <family val="2"/>
        <charset val="204"/>
        <scheme val="minor"/>
      </rPr>
      <t>Траб</t>
    </r>
  </si>
  <si>
    <r>
      <t xml:space="preserve">Ожидаемое время возвращения, час. мин. </t>
    </r>
    <r>
      <rPr>
        <sz val="16"/>
        <color theme="1"/>
        <rFont val="Calibri"/>
        <family val="2"/>
        <charset val="204"/>
        <scheme val="minor"/>
      </rPr>
      <t>Твозвр.</t>
    </r>
  </si>
  <si>
    <r>
      <t xml:space="preserve">Время подачи команды постовым на возвращение звена ГДЗС, час. мин. </t>
    </r>
    <r>
      <rPr>
        <sz val="16"/>
        <color theme="1"/>
        <rFont val="Calibri"/>
        <family val="2"/>
        <charset val="204"/>
        <scheme val="minor"/>
      </rPr>
      <t>Тсигн</t>
    </r>
  </si>
  <si>
    <t>Твозвр.</t>
  </si>
  <si>
    <t>Рб.</t>
  </si>
  <si>
    <t>Время и содержание передаваемой и получаемой информации постовым на посту безопасности</t>
  </si>
  <si>
    <t>Иванов</t>
  </si>
  <si>
    <t>Петров</t>
  </si>
  <si>
    <t>Сидоров</t>
  </si>
  <si>
    <t>Васильев</t>
  </si>
  <si>
    <t>Николаев</t>
  </si>
  <si>
    <t>Петренко</t>
  </si>
  <si>
    <t>Лиходеев</t>
  </si>
  <si>
    <r>
      <t xml:space="preserve">На входе в непригодную для дыхания среду (при включении), </t>
    </r>
    <r>
      <rPr>
        <sz val="18"/>
        <color theme="1"/>
        <rFont val="Calibri"/>
        <family val="2"/>
        <charset val="204"/>
        <scheme val="minor"/>
      </rPr>
      <t>Рбал.</t>
    </r>
  </si>
  <si>
    <t xml:space="preserve">Рвх.=Рбал.-Рприб. (Рбал=от 260до297-измеряется по манометру, </t>
  </si>
  <si>
    <t>Рприб.- по прибытии к месту работы(то есть затрачено на путь)</t>
  </si>
  <si>
    <t>затраченое на путь, выбирается из семи баллонов, Рвх./2- на непред</t>
  </si>
  <si>
    <t xml:space="preserve">виденные обстоятельста, 10- величина постоянная. </t>
  </si>
  <si>
    <t>Здесь Рк.вых.=25+25/2+10=47, 5</t>
  </si>
  <si>
    <t xml:space="preserve">Траб.=((Рприб.-Рк.вых.)*7)/33, где Рприб.-наименьшее  значение из </t>
  </si>
  <si>
    <t xml:space="preserve">семи значений опред. по прибытии к месту работы, здесь Рприб.=240, </t>
  </si>
  <si>
    <t>Рк.вых- 47, 5, 7 и 33 величины постоянные, не изменяются.</t>
  </si>
  <si>
    <t>Формулы методики расчета:</t>
  </si>
  <si>
    <t xml:space="preserve">Здесь Траб.=((240-47,5)*7)/33=40,833333 минут, округлять в меньшую </t>
  </si>
  <si>
    <t>сторону , Траб.=40минут.</t>
  </si>
  <si>
    <t>Тобщ.=((Рбал.-10)*7)/33 , где Рбал.-наименьшее значение =260 ;</t>
  </si>
  <si>
    <t xml:space="preserve"> 10, 7, 33- постоянные величины. Тобщ.=((260-10)*7)/33=53,030303,</t>
  </si>
  <si>
    <t xml:space="preserve"> округл. в меньшую сторону=53минуты.</t>
  </si>
  <si>
    <t>Твозв.=Время включения+Тобщ.=10.00+53=10.53</t>
  </si>
  <si>
    <t>Тсигн.=Твозв.-(Рк.вых*7)/33=10.53-(47,5*7)/33=10.43</t>
  </si>
  <si>
    <t>Примечание:так расчет проводится одновременно для семи человек</t>
  </si>
  <si>
    <t xml:space="preserve">и из Рбал. Выбирается наименьшее, Рприб.- наименьшее, </t>
  </si>
  <si>
    <t xml:space="preserve">Рвх.-наибольшее значения, то - Время включения в СИЗОД, </t>
  </si>
  <si>
    <t>Контрольное давление Рк.вых, Время прибывания Траб., Ожидаемое</t>
  </si>
  <si>
    <t xml:space="preserve">время возвращения Твозвр., Время подачи сигнала Тсигн., будут для всех </t>
  </si>
  <si>
    <t>одинаковое.</t>
  </si>
  <si>
    <t xml:space="preserve">Рк.вых.=Рвх.(наиб.)+Рвх.(наиб.)/2 + 10 , где Рвх.- наибольшее значение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</si>
</sst>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zoomScale="80" zoomScaleNormal="80" workbookViewId="0">
      <selection activeCell="F10" sqref="F10"/>
    </sheetView>
  </sheetViews>
  <sheetFormatPr defaultRowHeight="15" x14ac:dyDescent="0.25"/>
  <cols>
    <col min="1" max="1" width="11.5703125" customWidth="1"/>
    <col min="2" max="2" width="16.28515625" customWidth="1"/>
    <col min="3" max="3" width="17" customWidth="1"/>
    <col min="4" max="4" width="12.140625" customWidth="1"/>
    <col min="6" max="6" width="14.28515625" customWidth="1"/>
    <col min="7" max="7" width="15.28515625" customWidth="1"/>
    <col min="9" max="9" width="13.7109375" customWidth="1"/>
    <col min="10" max="10" width="15.7109375" customWidth="1"/>
    <col min="11" max="11" width="12.28515625" customWidth="1"/>
    <col min="12" max="12" width="15.28515625" customWidth="1"/>
    <col min="13" max="13" width="11.140625" customWidth="1"/>
    <col min="14" max="14" width="13.85546875" customWidth="1"/>
    <col min="17" max="17" width="20.42578125" customWidth="1"/>
  </cols>
  <sheetData>
    <row r="1" spans="1:47" s="16" customFormat="1" ht="130.1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23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10</v>
      </c>
      <c r="L1" s="13" t="s">
        <v>9</v>
      </c>
      <c r="M1" s="13" t="s">
        <v>11</v>
      </c>
      <c r="N1" s="13" t="s">
        <v>12</v>
      </c>
      <c r="O1" s="14" t="s">
        <v>13</v>
      </c>
      <c r="P1" s="14" t="s">
        <v>14</v>
      </c>
      <c r="Q1" s="15" t="s">
        <v>15</v>
      </c>
    </row>
    <row r="2" spans="1:47" s="1" customFormat="1" ht="15.75" x14ac:dyDescent="0.25">
      <c r="A2" s="1">
        <v>1</v>
      </c>
      <c r="B2" s="1">
        <v>2</v>
      </c>
      <c r="C2" s="1">
        <v>3</v>
      </c>
      <c r="D2" s="5">
        <v>4</v>
      </c>
      <c r="E2" s="4">
        <v>5</v>
      </c>
      <c r="F2" s="4">
        <v>6</v>
      </c>
      <c r="G2" s="4">
        <v>7</v>
      </c>
      <c r="H2" s="6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25">
      <c r="A3" s="3"/>
      <c r="B3" s="3"/>
      <c r="C3" s="3" t="s">
        <v>16</v>
      </c>
      <c r="D3" s="3"/>
      <c r="E3" s="11">
        <v>0.41666666666666669</v>
      </c>
      <c r="F3" s="7">
        <v>297</v>
      </c>
      <c r="G3" s="7">
        <v>285</v>
      </c>
      <c r="H3" s="3">
        <f>F3-G3</f>
        <v>12</v>
      </c>
      <c r="I3" s="3"/>
      <c r="J3" s="3">
        <f>J10</f>
        <v>47.5</v>
      </c>
      <c r="K3" s="3"/>
      <c r="L3" s="3"/>
      <c r="M3" s="3"/>
      <c r="N3" s="3"/>
      <c r="O3" s="3"/>
      <c r="P3" s="3"/>
      <c r="Q3" s="3"/>
    </row>
    <row r="4" spans="1:47" ht="18.75" x14ac:dyDescent="0.25">
      <c r="A4" s="3"/>
      <c r="B4" s="3"/>
      <c r="C4" s="3" t="s">
        <v>17</v>
      </c>
      <c r="D4" s="3"/>
      <c r="E4" s="12">
        <v>0.41666666666666669</v>
      </c>
      <c r="F4" s="3">
        <v>296</v>
      </c>
      <c r="G4" s="3">
        <v>294</v>
      </c>
      <c r="H4" s="3">
        <f t="shared" ref="H4:H9" si="0">F4-G4</f>
        <v>2</v>
      </c>
      <c r="I4" s="3"/>
      <c r="J4" s="3">
        <f>J10</f>
        <v>47.5</v>
      </c>
      <c r="K4" s="3"/>
      <c r="L4" s="3"/>
      <c r="M4" s="3"/>
      <c r="N4" s="3"/>
      <c r="O4" s="3"/>
      <c r="P4" s="3"/>
      <c r="Q4" s="3"/>
    </row>
    <row r="5" spans="1:47" ht="18.75" x14ac:dyDescent="0.25">
      <c r="A5" s="3"/>
      <c r="B5" s="3"/>
      <c r="C5" s="3" t="s">
        <v>18</v>
      </c>
      <c r="D5" s="3"/>
      <c r="E5" s="12">
        <v>0.41666666666666669</v>
      </c>
      <c r="F5" s="3">
        <v>294</v>
      </c>
      <c r="G5" s="3">
        <v>280</v>
      </c>
      <c r="H5" s="3">
        <f t="shared" si="0"/>
        <v>14</v>
      </c>
      <c r="I5" s="3"/>
      <c r="J5" s="3">
        <f>J10</f>
        <v>47.5</v>
      </c>
      <c r="K5" s="3"/>
      <c r="L5" s="3"/>
      <c r="M5" s="3"/>
      <c r="N5" s="3"/>
      <c r="O5" s="3"/>
      <c r="P5" s="3"/>
      <c r="Q5" s="3"/>
    </row>
    <row r="6" spans="1:47" ht="18.75" x14ac:dyDescent="0.25">
      <c r="A6" s="3"/>
      <c r="B6" s="3"/>
      <c r="C6" s="3" t="s">
        <v>19</v>
      </c>
      <c r="D6" s="3"/>
      <c r="E6" s="12">
        <v>0.41666666666666669</v>
      </c>
      <c r="F6" s="3">
        <v>292</v>
      </c>
      <c r="G6" s="3">
        <v>281</v>
      </c>
      <c r="H6" s="3">
        <f t="shared" si="0"/>
        <v>11</v>
      </c>
      <c r="I6" s="3"/>
      <c r="J6" s="3">
        <f>J10</f>
        <v>47.5</v>
      </c>
      <c r="K6" s="3">
        <f>ROUNDDOWN(K10,0)</f>
        <v>40</v>
      </c>
      <c r="L6" s="3">
        <f>ROUNDDOWN(L10,0)</f>
        <v>53</v>
      </c>
      <c r="M6" s="12">
        <f>E3+L6/1440</f>
        <v>0.45347222222222222</v>
      </c>
      <c r="N6" s="12">
        <f>M6-((J10*7)/33)/1440</f>
        <v>0.44647516835016837</v>
      </c>
      <c r="O6" s="3"/>
      <c r="P6" s="3"/>
      <c r="Q6" s="3"/>
    </row>
    <row r="7" spans="1:47" ht="18.75" x14ac:dyDescent="0.25">
      <c r="A7" s="3"/>
      <c r="B7" s="3"/>
      <c r="C7" s="3" t="s">
        <v>20</v>
      </c>
      <c r="D7" s="3"/>
      <c r="E7" s="12">
        <v>0.41666666666666669</v>
      </c>
      <c r="F7" s="3">
        <v>280</v>
      </c>
      <c r="G7" s="3">
        <v>268</v>
      </c>
      <c r="H7" s="3">
        <f t="shared" si="0"/>
        <v>12</v>
      </c>
      <c r="I7" s="3"/>
      <c r="J7" s="3">
        <f>J10</f>
        <v>47.5</v>
      </c>
      <c r="K7" s="3"/>
      <c r="L7" s="3"/>
      <c r="M7" s="3"/>
      <c r="N7" s="3"/>
      <c r="O7" s="3"/>
      <c r="P7" s="3"/>
      <c r="Q7" s="3"/>
    </row>
    <row r="8" spans="1:47" ht="18.75" x14ac:dyDescent="0.25">
      <c r="A8" s="3"/>
      <c r="B8" s="3"/>
      <c r="C8" s="3" t="s">
        <v>21</v>
      </c>
      <c r="D8" s="3"/>
      <c r="E8" s="12">
        <v>0.41666666666666669</v>
      </c>
      <c r="F8" s="3">
        <v>260</v>
      </c>
      <c r="G8" s="3">
        <v>248</v>
      </c>
      <c r="H8" s="3">
        <f t="shared" si="0"/>
        <v>12</v>
      </c>
      <c r="I8" s="3"/>
      <c r="J8" s="3">
        <f>J10</f>
        <v>47.5</v>
      </c>
      <c r="K8" s="3"/>
      <c r="L8" s="3"/>
      <c r="M8" s="3"/>
      <c r="N8" s="3"/>
      <c r="O8" s="3"/>
      <c r="P8" s="3"/>
      <c r="Q8" s="3"/>
    </row>
    <row r="9" spans="1:47" ht="18.75" x14ac:dyDescent="0.25">
      <c r="A9" s="3"/>
      <c r="B9" s="3"/>
      <c r="C9" s="3" t="s">
        <v>22</v>
      </c>
      <c r="D9" s="3"/>
      <c r="E9" s="12">
        <v>0.41666666666666669</v>
      </c>
      <c r="F9" s="8">
        <v>265</v>
      </c>
      <c r="G9" s="8">
        <v>240</v>
      </c>
      <c r="H9" s="8">
        <f t="shared" si="0"/>
        <v>25</v>
      </c>
      <c r="I9" s="8"/>
      <c r="J9" s="8">
        <f>J10</f>
        <v>47.5</v>
      </c>
      <c r="K9" s="8"/>
      <c r="L9" s="3"/>
      <c r="M9" s="3"/>
      <c r="N9" s="3"/>
      <c r="O9" s="3"/>
      <c r="P9" s="3"/>
      <c r="Q9" s="3"/>
    </row>
    <row r="10" spans="1:47" x14ac:dyDescent="0.25">
      <c r="A10" t="s">
        <v>32</v>
      </c>
      <c r="E10" s="9"/>
      <c r="F10" s="9">
        <f>MIN(F3:INDEX(F3:F9,COUNTA(C3:C9)))</f>
        <v>260</v>
      </c>
      <c r="G10" s="9">
        <f>MIN(G3:INDEX(G3:G9,COUNTA(C3:C9)))</f>
        <v>240</v>
      </c>
      <c r="H10" s="10">
        <f>MAX(H3:INDEX(H3:H9,COUNTA(C3:C9)))</f>
        <v>25</v>
      </c>
      <c r="I10" s="9"/>
      <c r="J10" s="9">
        <f>H10+H10/2+10</f>
        <v>47.5</v>
      </c>
      <c r="K10" s="9">
        <f>((G10-J10)*7)/33</f>
        <v>40.833333333333336</v>
      </c>
      <c r="L10">
        <f>((F10-10)*7)/33</f>
        <v>53.030303030303031</v>
      </c>
    </row>
    <row r="11" spans="1:47" x14ac:dyDescent="0.25">
      <c r="A11" t="s">
        <v>24</v>
      </c>
    </row>
    <row r="12" spans="1:47" x14ac:dyDescent="0.25">
      <c r="A12" t="s">
        <v>25</v>
      </c>
    </row>
    <row r="14" spans="1:47" x14ac:dyDescent="0.25">
      <c r="A14" t="s">
        <v>46</v>
      </c>
    </row>
    <row r="15" spans="1:47" x14ac:dyDescent="0.25">
      <c r="A15" t="s">
        <v>26</v>
      </c>
    </row>
    <row r="16" spans="1:47" x14ac:dyDescent="0.25">
      <c r="A16" t="s">
        <v>27</v>
      </c>
    </row>
    <row r="17" spans="1:1" x14ac:dyDescent="0.25">
      <c r="A17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33</v>
      </c>
    </row>
    <row r="23" spans="1:1" x14ac:dyDescent="0.25">
      <c r="A23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9" spans="1:1" x14ac:dyDescent="0.25">
      <c r="A29" t="s">
        <v>38</v>
      </c>
    </row>
    <row r="31" spans="1:1" x14ac:dyDescent="0.25">
      <c r="A31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2013-08-15T10:01:26Z</dcterms:modified>
</cp:coreProperties>
</file>