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x\Desktop\"/>
    </mc:Choice>
  </mc:AlternateContent>
  <bookViews>
    <workbookView xWindow="0" yWindow="0" windowWidth="23040" windowHeight="9408" activeTab="1"/>
  </bookViews>
  <sheets>
    <sheet name="Аренда по месяцам" sheetId="1" r:id="rId1"/>
    <sheet name="Сводная таблица" sheetId="4" r:id="rId2"/>
  </sheets>
  <calcPr calcId="152511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G4" i="1"/>
  <c r="H4" i="1"/>
  <c r="I4" i="1"/>
  <c r="J4" i="1"/>
  <c r="K4" i="1"/>
  <c r="L4" i="1"/>
  <c r="M4" i="1"/>
  <c r="N4" i="1"/>
  <c r="O4" i="1"/>
  <c r="P4" i="1"/>
  <c r="Q4" i="1"/>
  <c r="R4" i="1"/>
  <c r="G5" i="1"/>
  <c r="H5" i="1"/>
  <c r="I5" i="1"/>
  <c r="J5" i="1"/>
  <c r="K5" i="1"/>
  <c r="L5" i="1"/>
  <c r="M5" i="1"/>
  <c r="N5" i="1"/>
  <c r="O5" i="1"/>
  <c r="P5" i="1"/>
  <c r="Q5" i="1"/>
  <c r="R5" i="1"/>
  <c r="G6" i="1"/>
  <c r="H6" i="1"/>
  <c r="I6" i="1"/>
  <c r="J6" i="1"/>
  <c r="K6" i="1"/>
  <c r="L6" i="1"/>
  <c r="M6" i="1"/>
  <c r="O6" i="1"/>
  <c r="P6" i="1"/>
  <c r="Q6" i="1"/>
  <c r="R6" i="1"/>
  <c r="H3" i="1"/>
  <c r="I3" i="1"/>
  <c r="J3" i="1"/>
  <c r="K3" i="1"/>
  <c r="L3" i="1"/>
  <c r="M3" i="1"/>
  <c r="N3" i="1"/>
  <c r="O3" i="1"/>
  <c r="P3" i="1"/>
  <c r="Q3" i="1"/>
  <c r="R3" i="1"/>
  <c r="G3" i="1"/>
  <c r="S4" i="1" l="1"/>
  <c r="S3" i="1"/>
  <c r="S5" i="1"/>
  <c r="S6" i="1"/>
</calcChain>
</file>

<file path=xl/sharedStrings.xml><?xml version="1.0" encoding="utf-8"?>
<sst xmlns="http://schemas.openxmlformats.org/spreadsheetml/2006/main" count="32" uniqueCount="27">
  <si>
    <t>№ п/п</t>
  </si>
  <si>
    <t>Название торговой точки</t>
  </si>
  <si>
    <t>дата начала договора</t>
  </si>
  <si>
    <t>дата окончания договора</t>
  </si>
  <si>
    <t>арендная плата, руб./мес (с НДС)</t>
  </si>
  <si>
    <t>% индексации для пролонгации</t>
  </si>
  <si>
    <t>ТЦ Питер</t>
  </si>
  <si>
    <t xml:space="preserve">ТЦ Плаза </t>
  </si>
  <si>
    <t>ТЦ Аура</t>
  </si>
  <si>
    <t>ТЦ Мега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</si>
  <si>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</si>
  <si>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</si>
  <si>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</si>
  <si>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</si>
  <si>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</si>
  <si>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</si>
  <si>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</si>
  <si>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</si>
  <si>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</si>
  <si>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</si>
  <si>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</si>
  <si>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</si>
  <si>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2013</t>
  </si>
  <si>
    <t>Общий итог</t>
  </si>
  <si>
    <t>Сумма по полю Окт</t>
  </si>
  <si>
    <t>Сумма по полю Ноя</t>
  </si>
  <si>
    <t>Сумма по полю 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</si>
</sst>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,##0.00&quot;р.&quot;"/>
    <numFmt numFmtId="170" formatCode="#,##0_р_."/>
    <numFmt numFmtId="171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59999389629810485"/>
        <b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9"/>
      </bottom>
      <diagonal/>
    </border>
    <border>
      <left/>
      <right/>
      <top style="thin">
        <color theme="4"/>
      </top>
      <bottom style="thin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8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/>
    <xf numFmtId="14" fontId="4" fillId="4" borderId="6" xfId="0" applyNumberFormat="1" applyFont="1" applyFill="1" applyBorder="1"/>
    <xf numFmtId="168" fontId="4" fillId="4" borderId="6" xfId="0" applyNumberFormat="1" applyFont="1" applyFill="1" applyBorder="1" applyAlignment="1">
      <alignment horizontal="center"/>
    </xf>
    <xf numFmtId="0" fontId="6" fillId="4" borderId="8" xfId="0" applyFont="1" applyFill="1" applyBorder="1"/>
    <xf numFmtId="14" fontId="4" fillId="4" borderId="8" xfId="0" applyNumberFormat="1" applyFont="1" applyFill="1" applyBorder="1"/>
    <xf numFmtId="168" fontId="4" fillId="4" borderId="8" xfId="0" applyNumberFormat="1" applyFont="1" applyFill="1" applyBorder="1" applyAlignment="1">
      <alignment horizontal="center"/>
    </xf>
    <xf numFmtId="9" fontId="0" fillId="4" borderId="6" xfId="1" applyNumberFormat="1" applyFont="1" applyFill="1" applyBorder="1" applyAlignment="1">
      <alignment horizontal="center"/>
    </xf>
    <xf numFmtId="9" fontId="0" fillId="4" borderId="8" xfId="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4" fontId="4" fillId="4" borderId="2" xfId="0" applyNumberFormat="1" applyFont="1" applyFill="1" applyBorder="1"/>
    <xf numFmtId="168" fontId="4" fillId="4" borderId="2" xfId="0" applyNumberFormat="1" applyFont="1" applyFill="1" applyBorder="1" applyAlignment="1">
      <alignment horizontal="center"/>
    </xf>
    <xf numFmtId="0" fontId="6" fillId="4" borderId="2" xfId="0" applyFont="1" applyFill="1" applyBorder="1"/>
    <xf numFmtId="0" fontId="3" fillId="5" borderId="8" xfId="0" applyFont="1" applyFill="1" applyBorder="1" applyAlignment="1">
      <alignment horizontal="center"/>
    </xf>
    <xf numFmtId="14" fontId="0" fillId="6" borderId="8" xfId="0" applyNumberFormat="1" applyFont="1" applyFill="1" applyBorder="1"/>
    <xf numFmtId="0" fontId="6" fillId="4" borderId="5" xfId="0" applyFont="1" applyFill="1" applyBorder="1"/>
    <xf numFmtId="0" fontId="6" fillId="4" borderId="3" xfId="0" applyFont="1" applyFill="1" applyBorder="1"/>
    <xf numFmtId="9" fontId="0" fillId="4" borderId="2" xfId="1" applyNumberFormat="1" applyFont="1" applyFill="1" applyBorder="1" applyAlignment="1">
      <alignment horizontal="center"/>
    </xf>
    <xf numFmtId="0" fontId="0" fillId="0" borderId="0" xfId="0" pivotButton="1"/>
    <xf numFmtId="171" fontId="0" fillId="0" borderId="0" xfId="0" applyNumberFormat="1"/>
    <xf numFmtId="171" fontId="0" fillId="0" borderId="7" xfId="0" applyNumberFormat="1" applyFont="1" applyBorder="1"/>
    <xf numFmtId="171" fontId="2" fillId="2" borderId="1" xfId="2" applyNumberFormat="1"/>
    <xf numFmtId="171" fontId="0" fillId="0" borderId="9" xfId="0" applyNumberFormat="1" applyFont="1" applyBorder="1"/>
    <xf numFmtId="171" fontId="0" fillId="0" borderId="11" xfId="0" applyNumberFormat="1" applyFont="1" applyBorder="1"/>
    <xf numFmtId="171" fontId="0" fillId="0" borderId="10" xfId="0" applyNumberFormat="1" applyFont="1" applyBorder="1"/>
  </cellXfs>
  <cellStyles count="3">
    <cellStyle name="Вывод" xfId="2" builtinId="21"/>
    <cellStyle name="Обычный" xfId="0" builtinId="0"/>
    <cellStyle name="Процентный" xfId="1" builtinId="5"/>
  </cellStyles>
  <dxfs count="47"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1" formatCode="#,##0&quot;р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#,##0&quot;р.&quot;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scheme val="minor"/>
      </font>
      <numFmt numFmtId="170" formatCode="#,##0_р_."/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#,##0_р_.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.00&quot;р.&quot;"/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indexed="64"/>
          <bgColor theme="6" tint="0.59999389629810485"/>
        </patternFill>
      </fill>
      <border diagonalUp="0" diagonalDown="0" outline="0">
        <left/>
        <right/>
        <top/>
        <bottom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" refreshedDate="41478.9143400463" createdVersion="5" refreshedVersion="5" minRefreshableVersion="3" recordCount="4">
  <cacheSource type="worksheet">
    <worksheetSource name="Аренда"/>
  </cacheSource>
  <cacheFields count="19">
    <cacheField name="№ п/п" numFmtId="0">
      <sharedItems containsSemiMixedTypes="0" containsString="0" containsNumber="1" containsInteger="1" minValue="1" maxValue="4"/>
    </cacheField>
    <cacheField name="Название торговой точки" numFmtId="0">
      <sharedItems containsBlank="1" count="6">
        <s v="ТЦ Питер"/>
        <s v="ТЦ Плаза "/>
        <s v="ТЦ Аура"/>
        <s v="ТЦ Мега"/>
        <m u="1"/>
        <s v="лр" u="1"/>
      </sharedItems>
    </cacheField>
    <cacheField name="дата начала договора" numFmtId="14">
      <sharedItems containsSemiMixedTypes="0" containsNonDate="0" containsDate="1" containsString="0" minDate="2013-01-01T00:00:00" maxDate="2013-08-02T00:00:00"/>
    </cacheField>
    <cacheField name="дата окончания договора" numFmtId="14">
      <sharedItems containsSemiMixedTypes="0" containsNonDate="0" containsDate="1" containsString="0" minDate="2013-07-31T00:00:00" maxDate="2014-01-31T00:00:00"/>
    </cacheField>
    <cacheField name="арендная плата, руб./мес (с НДС)" numFmtId="168">
      <sharedItems containsSemiMixedTypes="0" containsString="0" containsNumber="1" containsInteger="1" minValue="55400" maxValue="88500"/>
    </cacheField>
    <cacheField name="% индексации для пролонгации" numFmtId="9">
      <sharedItems containsSemiMixedTypes="0" containsString="0" containsNumber="1" minValue="0.05" maxValue="0.15"/>
    </cacheField>
    <cacheField name="Янв" numFmtId="171">
      <sharedItems containsSemiMixedTypes="0" containsString="0" containsNumber="1" containsInteger="1" minValue="0" maxValue="60000"/>
    </cacheField>
    <cacheField name="Фев" numFmtId="171">
      <sharedItems containsSemiMixedTypes="0" containsString="0" containsNumber="1" containsInteger="1" minValue="0" maxValue="60000"/>
    </cacheField>
    <cacheField name="Мар" numFmtId="171">
      <sharedItems containsSemiMixedTypes="0" containsString="0" containsNumber="1" containsInteger="1" minValue="0" maxValue="60000"/>
    </cacheField>
    <cacheField name="Апр" numFmtId="171">
      <sharedItems containsSemiMixedTypes="0" containsString="0" containsNumber="1" containsInteger="1" minValue="0" maxValue="60000"/>
    </cacheField>
    <cacheField name="Май" numFmtId="171">
      <sharedItems containsSemiMixedTypes="0" containsString="0" containsNumber="1" containsInteger="1" minValue="0" maxValue="88500"/>
    </cacheField>
    <cacheField name="Июн" numFmtId="171">
      <sharedItems containsSemiMixedTypes="0" containsString="0" containsNumber="1" containsInteger="1" minValue="0" maxValue="88500"/>
    </cacheField>
    <cacheField name="Июл" numFmtId="171">
      <sharedItems containsSemiMixedTypes="0" containsString="0" containsNumber="1" containsInteger="1" minValue="0" maxValue="88500"/>
    </cacheField>
    <cacheField name="Авг" numFmtId="171">
      <sharedItems containsSemiMixedTypes="0" containsString="0" containsNumber="1" containsInteger="1" minValue="55400" maxValue="88500"/>
    </cacheField>
    <cacheField name="Сен" numFmtId="171">
      <sharedItems containsSemiMixedTypes="0" containsString="0" containsNumber="1" containsInteger="1" minValue="55400" maxValue="88500"/>
    </cacheField>
    <cacheField name="Окт" numFmtId="171">
      <sharedItems containsSemiMixedTypes="0" containsString="0" containsNumber="1" containsInteger="1" minValue="58170" maxValue="88500"/>
    </cacheField>
    <cacheField name="Ноя" numFmtId="171">
      <sharedItems containsSemiMixedTypes="0" containsString="0" containsNumber="1" containsInteger="1" minValue="58170" maxValue="88500"/>
    </cacheField>
    <cacheField name="Дек" numFmtId="171">
      <sharedItems containsSemiMixedTypes="0" containsString="0" containsNumber="1" containsInteger="1" minValue="58170" maxValue="88500"/>
    </cacheField>
    <cacheField name="2013" numFmtId="171">
      <sharedItems containsSemiMixedTypes="0" containsString="0" containsNumber="1" containsInteger="1" minValue="337620" maxValue="7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1"/>
    <x v="0"/>
    <d v="2013-01-01T00:00:00"/>
    <d v="2013-07-31T00:00:00"/>
    <n v="60000"/>
    <n v="0.1"/>
    <n v="60000"/>
    <n v="60000"/>
    <n v="60000"/>
    <n v="60000"/>
    <n v="60000"/>
    <n v="60000"/>
    <n v="60000"/>
    <n v="66000"/>
    <n v="66000"/>
    <n v="66000"/>
    <n v="66000"/>
    <n v="66000"/>
    <n v="750000"/>
  </r>
  <r>
    <n v="2"/>
    <x v="1"/>
    <d v="2013-03-01T00:00:00"/>
    <d v="2013-09-30T00:00:00"/>
    <n v="55400"/>
    <n v="0.05"/>
    <n v="0"/>
    <n v="0"/>
    <n v="55400"/>
    <n v="55400"/>
    <n v="55400"/>
    <n v="55400"/>
    <n v="55400"/>
    <n v="55400"/>
    <n v="55400"/>
    <n v="58170"/>
    <n v="58170"/>
    <n v="58170"/>
    <n v="562310"/>
  </r>
  <r>
    <n v="3"/>
    <x v="2"/>
    <d v="2013-05-01T00:00:00"/>
    <d v="2014-01-30T00:00:00"/>
    <n v="88500"/>
    <n v="0.15"/>
    <n v="0"/>
    <n v="0"/>
    <n v="0"/>
    <n v="0"/>
    <n v="88500"/>
    <n v="88500"/>
    <n v="88500"/>
    <n v="88500"/>
    <n v="88500"/>
    <n v="88500"/>
    <n v="88500"/>
    <n v="88500"/>
    <n v="708000"/>
  </r>
  <r>
    <n v="4"/>
    <x v="3"/>
    <d v="2013-08-01T00:00:00"/>
    <d v="2013-11-30T00:00:00"/>
    <n v="66200"/>
    <n v="0.1"/>
    <n v="0"/>
    <n v="0"/>
    <n v="0"/>
    <n v="0"/>
    <n v="0"/>
    <n v="0"/>
    <n v="0"/>
    <n v="66200"/>
    <n v="66200"/>
    <n v="66200"/>
    <n v="66200"/>
    <n v="72820"/>
    <n v="3376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" cacheId="1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outline="1" outlineData="1" compactData="0" multipleFieldFilters="0">
  <location ref="A3:D8" firstHeaderRow="0" firstDataRow="1" firstDataCol="1"/>
  <pivotFields count="19">
    <pivotField compact="0" showAll="0" defaultSubtotal="0"/>
    <pivotField axis="axisRow" compact="0" showAll="0" defaultSubtotal="0">
      <items count="6">
        <item x="2"/>
        <item x="3"/>
        <item x="0"/>
        <item x="1"/>
        <item m="1" x="4"/>
        <item m="1" x="5"/>
      </items>
    </pivotField>
    <pivotField compact="0" showAll="0" defaultSubtotal="0"/>
    <pivotField compact="0" showAll="0" defaultSubtotal="0"/>
    <pivotField compact="0" showAll="0" defaultSubtotal="0"/>
    <pivotField compact="0" showAll="0" defaultSubtotal="0"/>
    <pivotField compact="0" numFmtId="170" showAll="0" defaultSubtotal="0"/>
    <pivotField compact="0" numFmtId="170" showAll="0" defaultSubtotal="0"/>
    <pivotField compact="0" numFmtId="170" showAll="0" defaultSubtotal="0"/>
    <pivotField compact="0" numFmtId="170" showAll="0" defaultSubtotal="0"/>
    <pivotField compact="0" numFmtId="170" showAll="0" defaultSubtotal="0"/>
    <pivotField compact="0" numFmtId="170" showAll="0" defaultSubtotal="0"/>
    <pivotField compact="0" numFmtId="170" showAll="0" defaultSubtotal="0"/>
    <pivotField compact="0" numFmtId="170" showAll="0" defaultSubtotal="0"/>
    <pivotField compact="0" numFmtId="170" showAll="0" defaultSubtotal="0"/>
    <pivotField dataField="1" compact="0" numFmtId="170" showAll="0" defaultSubtotal="0"/>
    <pivotField dataField="1" compact="0" numFmtId="170" showAll="0" defaultSubtotal="0"/>
    <pivotField dataField="1" compact="0" numFmtId="170" showAll="0" defaultSubtotal="0"/>
    <pivotField compact="0" numFmtId="17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Окт" fld="15" baseField="0" baseItem="0" numFmtId="171"/>
    <dataField name="Сумма по полю Ноя" fld="16" baseField="0" baseItem="0" numFmtId="171"/>
    <dataField name="Сумма по полю Дек" fld="17" baseField="0" baseItem="0" numFmtId="17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8" name="Аренда" displayName="Аренда" ref="A2:S6" headerRowDxfId="46" dataDxfId="45" tableBorderDxfId="44">
  <autoFilter ref="A2:S6"/>
  <tableColumns count="19">
    <tableColumn id="1" name="№ п/п" totalsRowLabel="Итог" dataDxfId="42" totalsRowDxfId="43"/>
    <tableColumn id="2" name="Название торговой точки" dataDxfId="40" totalsRowDxfId="41"/>
    <tableColumn id="3" name="дата начала договора" dataDxfId="38" totalsRowDxfId="39"/>
    <tableColumn id="4" name="дата окончания договора" dataDxfId="36" totalsRowDxfId="37"/>
    <tableColumn id="5" name="арендная плата, руб./мес (с НДС)" dataDxfId="34" totalsRowDxfId="35"/>
    <tableColumn id="6" name="% индексации для пролонгации" dataDxfId="32" totalsRowDxfId="33" dataCellStyle="Процентный"/>
    <tableColumn id="7" name="Янв" totalsRowFunction="sum" dataDxfId="18" totalsRowDxfId="31">
      <calculatedColumnFormula>IF($D4&lt;G$1, $E4*(1+$F4), (IF(AND($C4&lt;=G$1, $D4&gt;=G$1), $E4, 0)))</calculatedColumnFormula>
    </tableColumn>
    <tableColumn id="8" name="Фев" totalsRowFunction="sum" dataDxfId="17" totalsRowDxfId="30">
      <calculatedColumnFormula>IF($D4&lt;H$1, $E4*(1+$F4), (IF(AND($C4&lt;=H$1, $D4&gt;=H$1), $E4, 0)))</calculatedColumnFormula>
    </tableColumn>
    <tableColumn id="9" name="Мар" totalsRowFunction="sum" dataDxfId="16" totalsRowDxfId="29">
      <calculatedColumnFormula>IF($D4&lt;I$1, $E4*(1+$F4), (IF(AND($C4&lt;=I$1, $D4&gt;=I$1), $E4, 0)))</calculatedColumnFormula>
    </tableColumn>
    <tableColumn id="10" name="Апр" totalsRowFunction="sum" dataDxfId="15" totalsRowDxfId="28">
      <calculatedColumnFormula>IF($D4&lt;J$1, $E4*(1+$F4), (IF(AND($C4&lt;=J$1, $D4&gt;=J$1), $E4, 0)))</calculatedColumnFormula>
    </tableColumn>
    <tableColumn id="11" name="Май" totalsRowFunction="sum" dataDxfId="14" totalsRowDxfId="27">
      <calculatedColumnFormula>IF($D4&lt;K$1, $E4*(1+$F4), (IF(AND($C4&lt;=K$1, $D4&gt;=K$1), $E4, 0)))</calculatedColumnFormula>
    </tableColumn>
    <tableColumn id="12" name="Июн" totalsRowFunction="sum" dataDxfId="13" totalsRowDxfId="26">
      <calculatedColumnFormula>IF($D4&lt;L$1, $E4*(1+$F4), (IF(AND($C4&lt;=L$1, $D4&gt;=L$1), $E4, 0)))</calculatedColumnFormula>
    </tableColumn>
    <tableColumn id="13" name="Июл" totalsRowFunction="sum" dataDxfId="12" totalsRowDxfId="25">
      <calculatedColumnFormula>IF($D4&lt;M$1, $E4*(1+$F4), (IF(AND($C4&lt;=M$1, $D4&gt;=M$1), $E4, 0)))</calculatedColumnFormula>
    </tableColumn>
    <tableColumn id="14" name="Авг" totalsRowFunction="sum" dataDxfId="11" totalsRowDxfId="24">
      <calculatedColumnFormula>IF($D4&lt;N$1, $E4*(1+$F4), (IF(AND($C4&lt;=N$1, $D4&gt;=N$1), $E4, 0)))</calculatedColumnFormula>
    </tableColumn>
    <tableColumn id="15" name="Сен" totalsRowFunction="sum" dataDxfId="10" totalsRowDxfId="23">
      <calculatedColumnFormula>IF($D4&lt;O$1, $E4*(1+$F4), (IF(AND($C4&lt;=O$1, $D4&gt;=O$1), $E4, 0)))</calculatedColumnFormula>
    </tableColumn>
    <tableColumn id="16" name="Окт" totalsRowFunction="sum" dataDxfId="9" totalsRowDxfId="22">
      <calculatedColumnFormula>IF($D4&lt;P$1, $E4*(1+$F4), (IF(AND($C4&lt;=P$1, $D4&gt;=P$1), $E4, 0)))</calculatedColumnFormula>
    </tableColumn>
    <tableColumn id="17" name="Ноя" totalsRowFunction="sum" dataDxfId="8" totalsRowDxfId="21">
      <calculatedColumnFormula>IF($D4&lt;Q$1, $E4*(1+$F4), (IF(AND($C4&lt;=Q$1, $D4&gt;=Q$1), $E4, 0)))</calculatedColumnFormula>
    </tableColumn>
    <tableColumn id="18" name="Дек" totalsRowFunction="sum" dataDxfId="7" totalsRowDxfId="20">
      <calculatedColumnFormula>IF($D4&lt;R$1, $E4*(1+$F4), (IF(AND($C4&lt;=R$1, $D4&gt;=R$1), $E4, 0)))</calculatedColumnFormula>
    </tableColumn>
    <tableColumn id="19" name="2013" totalsRowFunction="sum" dataDxfId="6" totalsRowDxfId="19" dataCellStyle="Вывод">
      <calculatedColumnFormula>SUM(G3:R3)</calculatedColumnFormula>
    </tableColumn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A2" workbookViewId="0">
      <selection activeCell="H18" sqref="H18"/>
    </sheetView>
  </sheetViews>
  <sheetFormatPr defaultRowHeight="14.4" x14ac:dyDescent="0.3"/>
  <cols>
    <col min="1" max="1" width="7.77734375" customWidth="1"/>
    <col min="2" max="2" width="14.6640625" customWidth="1"/>
    <col min="3" max="3" width="11.44140625" customWidth="1"/>
    <col min="4" max="4" width="12.6640625" customWidth="1"/>
    <col min="5" max="5" width="15.33203125" customWidth="1"/>
    <col min="6" max="6" width="13.44140625" customWidth="1"/>
    <col min="7" max="9" width="11.109375" customWidth="1"/>
    <col min="10" max="19" width="12.109375" customWidth="1"/>
  </cols>
  <sheetData>
    <row r="1" spans="1:19" s="11" customFormat="1" ht="21" hidden="1" customHeight="1" thickBot="1" x14ac:dyDescent="0.35">
      <c r="A1" s="17"/>
      <c r="B1" s="17"/>
      <c r="C1" s="17"/>
      <c r="D1" s="17"/>
      <c r="E1" s="17"/>
      <c r="F1" s="17"/>
      <c r="G1" s="17">
        <v>41275</v>
      </c>
      <c r="H1" s="17">
        <v>41306</v>
      </c>
      <c r="I1" s="17">
        <v>41334</v>
      </c>
      <c r="J1" s="17">
        <v>41365</v>
      </c>
      <c r="K1" s="17">
        <v>41395</v>
      </c>
      <c r="L1" s="17">
        <v>41426</v>
      </c>
      <c r="M1" s="17">
        <v>41456</v>
      </c>
      <c r="N1" s="17">
        <v>41487</v>
      </c>
      <c r="O1" s="17">
        <v>41518</v>
      </c>
      <c r="P1" s="17">
        <v>41548</v>
      </c>
      <c r="Q1" s="17">
        <v>41579</v>
      </c>
      <c r="R1" s="17">
        <v>41609</v>
      </c>
      <c r="S1" s="17"/>
    </row>
    <row r="2" spans="1:19" ht="58.2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6" t="s">
        <v>10</v>
      </c>
      <c r="H2" s="16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20</v>
      </c>
      <c r="R2" s="16" t="s">
        <v>21</v>
      </c>
      <c r="S2" s="16" t="s">
        <v>22</v>
      </c>
    </row>
    <row r="3" spans="1:19" x14ac:dyDescent="0.3">
      <c r="A3" s="18">
        <v>1</v>
      </c>
      <c r="B3" s="3" t="s">
        <v>6</v>
      </c>
      <c r="C3" s="4">
        <v>41275</v>
      </c>
      <c r="D3" s="4">
        <v>41486</v>
      </c>
      <c r="E3" s="5">
        <v>60000</v>
      </c>
      <c r="F3" s="9">
        <v>0.1</v>
      </c>
      <c r="G3" s="23">
        <f>IF($D3&lt;G$1, $E3*(1+$F3), (IF(AND($C3&lt;=G$1, $D3&gt;=G$1), $E3, 0)))</f>
        <v>60000</v>
      </c>
      <c r="H3" s="23">
        <f>IF($D3&lt;H$1, $E3*(1+$F3), (IF(AND($C3&lt;=H$1, $D3&gt;=H$1), $E3, 0)))</f>
        <v>60000</v>
      </c>
      <c r="I3" s="23">
        <f>IF($D3&lt;I$1, $E3*(1+$F3), (IF(AND($C3&lt;=I$1, $D3&gt;=I$1), $E3, 0)))</f>
        <v>60000</v>
      </c>
      <c r="J3" s="23">
        <f>IF($D3&lt;J$1, $E3*(1+$F3), (IF(AND($C3&lt;=J$1, $D3&gt;=J$1), $E3, 0)))</f>
        <v>60000</v>
      </c>
      <c r="K3" s="23">
        <f>IF($D3&lt;K$1, $E3*(1+$F3), (IF(AND($C3&lt;=K$1, $D3&gt;=K$1), $E3, 0)))</f>
        <v>60000</v>
      </c>
      <c r="L3" s="23">
        <f>IF($D3&lt;L$1, $E3*(1+$F3), (IF(AND($C3&lt;=L$1, $D3&gt;=L$1), $E3, 0)))</f>
        <v>60000</v>
      </c>
      <c r="M3" s="23">
        <f>IF($D3&lt;M$1, $E3*(1+$F3), (IF(AND($C3&lt;=M$1, $D3&gt;=M$1), $E3, 0)))</f>
        <v>60000</v>
      </c>
      <c r="N3" s="23">
        <f>IF($D3&lt;N$1, $E3*(1+$F3), (IF(AND($C3&lt;=N$1, $D3&gt;=N$1), $E3, 0)))</f>
        <v>66000</v>
      </c>
      <c r="O3" s="23">
        <f>IF($D3&lt;O$1, $E3*(1+$F3), (IF(AND($C3&lt;=O$1, $D3&gt;=O$1), $E3, 0)))</f>
        <v>66000</v>
      </c>
      <c r="P3" s="23">
        <f>IF($D3&lt;P$1, $E3*(1+$F3), (IF(AND($C3&lt;=P$1, $D3&gt;=P$1), $E3, 0)))</f>
        <v>66000</v>
      </c>
      <c r="Q3" s="23">
        <f>IF($D3&lt;Q$1, $E3*(1+$F3), (IF(AND($C3&lt;=Q$1, $D3&gt;=Q$1), $E3, 0)))</f>
        <v>66000</v>
      </c>
      <c r="R3" s="23">
        <f>IF($D3&lt;R$1, $E3*(1+$F3), (IF(AND($C3&lt;=R$1, $D3&gt;=R$1), $E3, 0)))</f>
        <v>66000</v>
      </c>
      <c r="S3" s="24">
        <f t="shared" ref="S3:S6" si="0">SUM(G3:R3)</f>
        <v>750000</v>
      </c>
    </row>
    <row r="4" spans="1:19" x14ac:dyDescent="0.3">
      <c r="A4" s="19">
        <v>2</v>
      </c>
      <c r="B4" s="6" t="s">
        <v>7</v>
      </c>
      <c r="C4" s="7">
        <v>41334</v>
      </c>
      <c r="D4" s="7">
        <v>41547</v>
      </c>
      <c r="E4" s="8">
        <v>55400</v>
      </c>
      <c r="F4" s="10">
        <v>0.05</v>
      </c>
      <c r="G4" s="25">
        <f>IF($D4&lt;G$1, $E4*(1+$F4), (IF(AND($C4&lt;=G$1, $D4&gt;=G$1), $E4, 0)))</f>
        <v>0</v>
      </c>
      <c r="H4" s="25">
        <f>IF($D4&lt;H$1, $E4*(1+$F4), (IF(AND($C4&lt;=H$1, $D4&gt;=H$1), $E4, 0)))</f>
        <v>0</v>
      </c>
      <c r="I4" s="25">
        <f>IF($D4&lt;I$1, $E4*(1+$F4), (IF(AND($C4&lt;=I$1, $D4&gt;=I$1), $E4, 0)))</f>
        <v>55400</v>
      </c>
      <c r="J4" s="25">
        <f>IF($D4&lt;J$1, $E4*(1+$F4), (IF(AND($C4&lt;=J$1, $D4&gt;=J$1), $E4, 0)))</f>
        <v>55400</v>
      </c>
      <c r="K4" s="25">
        <f>IF($D4&lt;K$1, $E4*(1+$F4), (IF(AND($C4&lt;=K$1, $D4&gt;=K$1), $E4, 0)))</f>
        <v>55400</v>
      </c>
      <c r="L4" s="25">
        <f>IF($D4&lt;L$1, $E4*(1+$F4), (IF(AND($C4&lt;=L$1, $D4&gt;=L$1), $E4, 0)))</f>
        <v>55400</v>
      </c>
      <c r="M4" s="25">
        <f>IF($D4&lt;M$1, $E4*(1+$F4), (IF(AND($C4&lt;=M$1, $D4&gt;=M$1), $E4, 0)))</f>
        <v>55400</v>
      </c>
      <c r="N4" s="25">
        <f>IF($D4&lt;N$1, $E4*(1+$F4), (IF(AND($C4&lt;=N$1, $D4&gt;=N$1), $E4, 0)))</f>
        <v>55400</v>
      </c>
      <c r="O4" s="25">
        <f>IF($D4&lt;O$1, $E4*(1+$F4), (IF(AND($C4&lt;=O$1, $D4&gt;=O$1), $E4, 0)))</f>
        <v>55400</v>
      </c>
      <c r="P4" s="25">
        <f>IF($D4&lt;P$1, $E4*(1+$F4), (IF(AND($C4&lt;=P$1, $D4&gt;=P$1), $E4, 0)))</f>
        <v>58170</v>
      </c>
      <c r="Q4" s="25">
        <f>IF($D4&lt;Q$1, $E4*(1+$F4), (IF(AND($C4&lt;=Q$1, $D4&gt;=Q$1), $E4, 0)))</f>
        <v>58170</v>
      </c>
      <c r="R4" s="25">
        <f>IF($D4&lt;R$1, $E4*(1+$F4), (IF(AND($C4&lt;=R$1, $D4&gt;=R$1), $E4, 0)))</f>
        <v>58170</v>
      </c>
      <c r="S4" s="24">
        <f t="shared" si="0"/>
        <v>562310</v>
      </c>
    </row>
    <row r="5" spans="1:19" x14ac:dyDescent="0.3">
      <c r="A5" s="19">
        <v>3</v>
      </c>
      <c r="B5" s="6" t="s">
        <v>8</v>
      </c>
      <c r="C5" s="7">
        <v>41395</v>
      </c>
      <c r="D5" s="7">
        <v>41669</v>
      </c>
      <c r="E5" s="8">
        <v>88500</v>
      </c>
      <c r="F5" s="10">
        <v>0.15</v>
      </c>
      <c r="G5" s="25">
        <f>IF($D5&lt;G$1, $E5*(1+$F5), (IF(AND($C5&lt;=G$1, $D5&gt;=G$1), $E5, 0)))</f>
        <v>0</v>
      </c>
      <c r="H5" s="25">
        <f>IF($D5&lt;H$1, $E5*(1+$F5), (IF(AND($C5&lt;=H$1, $D5&gt;=H$1), $E5, 0)))</f>
        <v>0</v>
      </c>
      <c r="I5" s="25">
        <f>IF($D5&lt;I$1, $E5*(1+$F5), (IF(AND($C5&lt;=I$1, $D5&gt;=I$1), $E5, 0)))</f>
        <v>0</v>
      </c>
      <c r="J5" s="25">
        <f>IF($D5&lt;J$1, $E5*(1+$F5), (IF(AND($C5&lt;=J$1, $D5&gt;=J$1), $E5, 0)))</f>
        <v>0</v>
      </c>
      <c r="K5" s="25">
        <f>IF($D5&lt;K$1, $E5*(1+$F5), (IF(AND($C5&lt;=K$1, $D5&gt;=K$1), $E5, 0)))</f>
        <v>88500</v>
      </c>
      <c r="L5" s="25">
        <f>IF($D5&lt;L$1, $E5*(1+$F5), (IF(AND($C5&lt;=L$1, $D5&gt;=L$1), $E5, 0)))</f>
        <v>88500</v>
      </c>
      <c r="M5" s="25">
        <f>IF($D5&lt;M$1, $E5*(1+$F5), (IF(AND($C5&lt;=M$1, $D5&gt;=M$1), $E5, 0)))</f>
        <v>88500</v>
      </c>
      <c r="N5" s="25">
        <f>IF($D5&lt;N$1, $E5*(1+$F5), (IF(AND($C5&lt;=N$1, $D5&gt;=N$1), $E5, 0)))</f>
        <v>88500</v>
      </c>
      <c r="O5" s="25">
        <f>IF($D5&lt;O$1, $E5*(1+$F5), (IF(AND($C5&lt;=O$1, $D5&gt;=O$1), $E5, 0)))</f>
        <v>88500</v>
      </c>
      <c r="P5" s="25">
        <f>IF($D5&lt;P$1, $E5*(1+$F5), (IF(AND($C5&lt;=P$1, $D5&gt;=P$1), $E5, 0)))</f>
        <v>88500</v>
      </c>
      <c r="Q5" s="25">
        <f>IF($D5&lt;Q$1, $E5*(1+$F5), (IF(AND($C5&lt;=Q$1, $D5&gt;=Q$1), $E5, 0)))</f>
        <v>88500</v>
      </c>
      <c r="R5" s="25">
        <f>IF($D5&lt;R$1, $E5*(1+$F5), (IF(AND($C5&lt;=R$1, $D5&gt;=R$1), $E5, 0)))</f>
        <v>88500</v>
      </c>
      <c r="S5" s="24">
        <f t="shared" si="0"/>
        <v>708000</v>
      </c>
    </row>
    <row r="6" spans="1:19" x14ac:dyDescent="0.3">
      <c r="A6" s="15">
        <v>4</v>
      </c>
      <c r="B6" s="15" t="s">
        <v>9</v>
      </c>
      <c r="C6" s="13">
        <v>41487</v>
      </c>
      <c r="D6" s="13">
        <v>41608</v>
      </c>
      <c r="E6" s="14">
        <v>66200</v>
      </c>
      <c r="F6" s="20">
        <v>0.1</v>
      </c>
      <c r="G6" s="26">
        <f>IF($D6&lt;G$1, $E6*(1+$F6), (IF(AND($C6&lt;=G$1, $D6&gt;=G$1), $E6, 0)))</f>
        <v>0</v>
      </c>
      <c r="H6" s="27">
        <f>IF($D6&lt;H$1, $E6*(1+$F6), (IF(AND($C6&lt;=H$1, $D6&gt;=H$1), $E6, 0)))</f>
        <v>0</v>
      </c>
      <c r="I6" s="27">
        <f>IF($D6&lt;I$1, $E6*(1+$F6), (IF(AND($C6&lt;=I$1, $D6&gt;=I$1), $E6, 0)))</f>
        <v>0</v>
      </c>
      <c r="J6" s="27">
        <f>IF($D6&lt;J$1, $E6*(1+$F6), (IF(AND($C6&lt;=J$1, $D6&gt;=J$1), $E6, 0)))</f>
        <v>0</v>
      </c>
      <c r="K6" s="27">
        <f>IF($D6&lt;K$1, $E6*(1+$F6), (IF(AND($C6&lt;=K$1, $D6&gt;=K$1), $E6, 0)))</f>
        <v>0</v>
      </c>
      <c r="L6" s="27">
        <f>IF($D6&lt;L$1, $E6*(1+$F6), (IF(AND($C6&lt;=L$1, $D6&gt;=L$1), $E6, 0)))</f>
        <v>0</v>
      </c>
      <c r="M6" s="27">
        <f>IF($D6&lt;M$1, $E6*(1+$F6), (IF(AND($C6&lt;=M$1, $D6&gt;=M$1), $E6, 0)))</f>
        <v>0</v>
      </c>
      <c r="N6" s="27">
        <f>IF($D6&lt;N$1, $E6*(1+$F6), (IF(AND($C6&lt;=N$1, $D6&gt;=N$1), $E6, 0)))</f>
        <v>66200</v>
      </c>
      <c r="O6" s="27">
        <f>IF($D6&lt;O$1, $E6*(1+$F6), (IF(AND($C6&lt;=O$1, $D6&gt;=O$1), $E6, 0)))</f>
        <v>66200</v>
      </c>
      <c r="P6" s="27">
        <f>IF($D6&lt;P$1, $E6*(1+$F6), (IF(AND($C6&lt;=P$1, $D6&gt;=P$1), $E6, 0)))</f>
        <v>66200</v>
      </c>
      <c r="Q6" s="27">
        <f>IF($D6&lt;Q$1, $E6*(1+$F6), (IF(AND($C6&lt;=Q$1, $D6&gt;=Q$1), $E6, 0)))</f>
        <v>66200</v>
      </c>
      <c r="R6" s="27">
        <f>IF($D6&lt;R$1, $E6*(1+$F6), (IF(AND($C6&lt;=R$1, $D6&gt;=R$1), $E6, 0)))</f>
        <v>72820</v>
      </c>
      <c r="S6" s="24">
        <f t="shared" si="0"/>
        <v>337620</v>
      </c>
    </row>
  </sheetData>
  <conditionalFormatting sqref="G3:R6">
    <cfRule type="cellIs" dxfId="2" priority="1" operator="equal">
      <formula>0</formula>
    </cfRule>
    <cfRule type="expression" dxfId="1" priority="2">
      <formula>G$1&gt;$D3</formula>
    </cfRule>
    <cfRule type="expression" priority="3">
      <formula>G$1&lt;$C3</formula>
    </cfRule>
    <cfRule type="expression" dxfId="0" priority="4">
      <formula>$C3&lt;=G$1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E13" sqref="E13"/>
    </sheetView>
  </sheetViews>
  <sheetFormatPr defaultRowHeight="14.4" x14ac:dyDescent="0.3"/>
  <cols>
    <col min="1" max="1" width="25.77734375" customWidth="1"/>
    <col min="2" max="2" width="18.6640625" bestFit="1" customWidth="1"/>
    <col min="3" max="3" width="18.88671875" bestFit="1" customWidth="1"/>
    <col min="4" max="6" width="18.88671875" customWidth="1"/>
    <col min="7" max="7" width="18.88671875" bestFit="1" customWidth="1"/>
    <col min="8" max="8" width="18.88671875" customWidth="1"/>
    <col min="9" max="9" width="18.88671875" bestFit="1" customWidth="1"/>
    <col min="10" max="13" width="18.88671875" customWidth="1"/>
    <col min="14" max="14" width="23.109375" customWidth="1"/>
    <col min="15" max="16" width="23.33203125" bestFit="1" customWidth="1"/>
    <col min="17" max="17" width="11.33203125" bestFit="1" customWidth="1"/>
  </cols>
  <sheetData>
    <row r="3" spans="1:5" x14ac:dyDescent="0.3">
      <c r="A3" s="21" t="s">
        <v>1</v>
      </c>
      <c r="B3" s="12" t="s">
        <v>24</v>
      </c>
      <c r="C3" s="12" t="s">
        <v>25</v>
      </c>
      <c r="D3" s="12" t="s">
        <v>26</v>
      </c>
    </row>
    <row r="4" spans="1:5" x14ac:dyDescent="0.3">
      <c r="A4" s="12" t="s">
        <v>8</v>
      </c>
      <c r="B4" s="22">
        <v>88500</v>
      </c>
      <c r="C4" s="22">
        <v>88500</v>
      </c>
      <c r="D4" s="22">
        <v>88500</v>
      </c>
      <c r="E4" s="22"/>
    </row>
    <row r="5" spans="1:5" x14ac:dyDescent="0.3">
      <c r="A5" s="12" t="s">
        <v>9</v>
      </c>
      <c r="B5" s="22">
        <v>66200</v>
      </c>
      <c r="C5" s="22">
        <v>66200</v>
      </c>
      <c r="D5" s="22">
        <v>72820</v>
      </c>
      <c r="E5" s="22"/>
    </row>
    <row r="6" spans="1:5" x14ac:dyDescent="0.3">
      <c r="A6" s="12" t="s">
        <v>6</v>
      </c>
      <c r="B6" s="22">
        <v>66000</v>
      </c>
      <c r="C6" s="22">
        <v>66000</v>
      </c>
      <c r="D6" s="22">
        <v>66000</v>
      </c>
      <c r="E6" s="22"/>
    </row>
    <row r="7" spans="1:5" x14ac:dyDescent="0.3">
      <c r="A7" s="12" t="s">
        <v>7</v>
      </c>
      <c r="B7" s="22">
        <v>58170</v>
      </c>
      <c r="C7" s="22">
        <v>58170</v>
      </c>
      <c r="D7" s="22">
        <v>58170</v>
      </c>
      <c r="E7" s="22"/>
    </row>
    <row r="8" spans="1:5" x14ac:dyDescent="0.3">
      <c r="A8" s="12" t="s">
        <v>23</v>
      </c>
      <c r="B8" s="22">
        <v>278870</v>
      </c>
      <c r="C8" s="22">
        <v>278870</v>
      </c>
      <c r="D8" s="22">
        <v>285490</v>
      </c>
      <c r="E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Аренда по месяцам</vt:lpstr>
      <vt:lpstr>Сводная 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2013-07-23T12:48:58Z</dcterms:created>
  <dcterms:modified xsi:type="dcterms:W3CDTF">2013-07-23T18:10:33Z</dcterms:modified>
</cp:coreProperties>
</file>