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970" yWindow="705" windowWidth="28695" windowHeight="12075" activeTab="1"/>
  </bookViews>
  <sheets>
    <sheet name="овощи" sheetId="1" r:id="rId1"/>
    <sheet name="результат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0" i="2"/>
  <c r="F10"/>
  <c r="G10"/>
  <c r="H10"/>
  <c r="I10"/>
  <c r="J10"/>
  <c r="K10"/>
  <c r="L10"/>
  <c r="M10"/>
  <c r="N10"/>
  <c r="O10"/>
  <c r="P10"/>
  <c r="Q10"/>
  <c r="D10"/>
  <c r="B10"/>
  <c r="R10"/>
  <c r="CP26" i="1"/>
  <c r="CP25"/>
  <c r="CP24"/>
  <c r="CP23"/>
  <c r="CP22"/>
  <c r="CP21"/>
  <c r="CP20"/>
  <c r="CP19"/>
  <c r="CP18"/>
  <c r="CP17"/>
  <c r="CP16"/>
  <c r="CP15"/>
  <c r="CP14"/>
  <c r="CP13"/>
  <c r="CP12"/>
  <c r="CP11"/>
  <c r="CP10"/>
  <c r="CP9"/>
  <c r="CP8"/>
  <c r="CP7"/>
  <c r="CP6"/>
  <c r="CP5"/>
  <c r="CP4"/>
  <c r="CP3"/>
  <c r="CP2"/>
  <c r="T27"/>
  <c r="BE26"/>
  <c r="BD26"/>
  <c r="BD25"/>
  <c r="BE25" s="1"/>
  <c r="BD24"/>
  <c r="BE24" s="1"/>
  <c r="BE23"/>
  <c r="BD23"/>
  <c r="BE22"/>
  <c r="BD22"/>
  <c r="BD21"/>
  <c r="BE21" s="1"/>
  <c r="BD20"/>
  <c r="BE20" s="1"/>
  <c r="BE19"/>
  <c r="BD19"/>
  <c r="BD18"/>
  <c r="BE18" s="1"/>
  <c r="BE17"/>
  <c r="BD17"/>
  <c r="BD16"/>
  <c r="BE16" s="1"/>
  <c r="BD15"/>
  <c r="BE15" s="1"/>
  <c r="BD14"/>
  <c r="BE14" s="1"/>
  <c r="BE13"/>
  <c r="BD13"/>
  <c r="BE12"/>
  <c r="BD12"/>
  <c r="BD11"/>
  <c r="BE11" s="1"/>
  <c r="BE10"/>
  <c r="BD10"/>
  <c r="BE9"/>
  <c r="BD9"/>
  <c r="BE8"/>
  <c r="BD8"/>
  <c r="BE7"/>
  <c r="BD7"/>
  <c r="BE6"/>
  <c r="BD6"/>
  <c r="BE5"/>
  <c r="BD5"/>
  <c r="BE4"/>
  <c r="BD4"/>
  <c r="BE3"/>
  <c r="BD3"/>
  <c r="G27"/>
  <c r="B6" i="2" s="1"/>
  <c r="DP2" i="1"/>
  <c r="DJ2"/>
  <c r="ET2" s="1"/>
  <c r="DI2"/>
  <c r="ES2" s="1"/>
  <c r="DH2"/>
  <c r="ER2" s="1"/>
  <c r="DG2"/>
  <c r="EQ2" s="1"/>
  <c r="DF2"/>
  <c r="EP2" s="1"/>
  <c r="DE2"/>
  <c r="EO2" s="1"/>
  <c r="DD2"/>
  <c r="EN2" s="1"/>
  <c r="DC2"/>
  <c r="EM2" s="1"/>
  <c r="DB2"/>
  <c r="EL2" s="1"/>
  <c r="DA2"/>
  <c r="EK2" s="1"/>
  <c r="CZ2"/>
  <c r="EJ2" s="1"/>
  <c r="CY2"/>
  <c r="EI2" s="1"/>
  <c r="CX2"/>
  <c r="EH2" s="1"/>
  <c r="CW2"/>
  <c r="EG2" s="1"/>
  <c r="CV2"/>
  <c r="EF2" s="1"/>
  <c r="CU2"/>
  <c r="EE2" s="1"/>
  <c r="CT2"/>
  <c r="ED2" s="1"/>
  <c r="CS2"/>
  <c r="EC2" s="1"/>
  <c r="CR2"/>
  <c r="EB2" s="1"/>
  <c r="CQ2"/>
  <c r="EA2" s="1"/>
  <c r="CO2"/>
  <c r="DY2" s="1"/>
  <c r="CN2"/>
  <c r="DX2" s="1"/>
  <c r="CM2"/>
  <c r="DW2" s="1"/>
  <c r="CL2"/>
  <c r="DV2" s="1"/>
  <c r="CK2"/>
  <c r="DU2" s="1"/>
  <c r="CJ2"/>
  <c r="DT2" s="1"/>
  <c r="CI2"/>
  <c r="DS2" s="1"/>
  <c r="CH2"/>
  <c r="DR2" s="1"/>
  <c r="CG2"/>
  <c r="DQ2" s="1"/>
  <c r="CF2"/>
  <c r="BV2"/>
  <c r="BN2"/>
  <c r="BM2"/>
  <c r="BD2"/>
  <c r="BE2" s="1"/>
  <c r="AU2"/>
  <c r="AT2"/>
  <c r="DZ23" l="1"/>
  <c r="DZ2"/>
  <c r="DZ6"/>
  <c r="DZ10"/>
  <c r="DZ14"/>
  <c r="DZ18"/>
  <c r="DZ22"/>
  <c r="DZ26"/>
  <c r="DZ5"/>
  <c r="DZ9"/>
  <c r="DZ13"/>
  <c r="DZ17"/>
  <c r="DZ21"/>
  <c r="DZ25"/>
  <c r="DZ4"/>
  <c r="DZ8"/>
  <c r="DZ12"/>
  <c r="DZ16"/>
  <c r="DZ20"/>
  <c r="DZ24"/>
  <c r="DZ3"/>
  <c r="DZ7"/>
  <c r="DZ11"/>
  <c r="DZ15"/>
  <c r="DZ19"/>
  <c r="BE27"/>
  <c r="D6" i="2" s="1"/>
  <c r="BF3" i="1"/>
  <c r="BF4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AV2"/>
  <c r="BP2"/>
  <c r="BF2"/>
  <c r="BG2" s="1"/>
  <c r="BO2"/>
  <c r="BQ2" s="1"/>
  <c r="BW2"/>
  <c r="BF27" l="1"/>
  <c r="E6" i="2" s="1"/>
  <c r="BG25" i="1"/>
  <c r="BH25" s="1"/>
  <c r="BG23"/>
  <c r="BG21"/>
  <c r="BG19"/>
  <c r="BI19" s="1"/>
  <c r="BJ19" s="1"/>
  <c r="BG17"/>
  <c r="BG15"/>
  <c r="BH15" s="1"/>
  <c r="BG13"/>
  <c r="BH13" s="1"/>
  <c r="BG11"/>
  <c r="BG9"/>
  <c r="BG7"/>
  <c r="BG5"/>
  <c r="BG3"/>
  <c r="BH19"/>
  <c r="BH3"/>
  <c r="BG26"/>
  <c r="BI26" s="1"/>
  <c r="BJ26" s="1"/>
  <c r="BG24"/>
  <c r="BH24" s="1"/>
  <c r="BI24" s="1"/>
  <c r="BG22"/>
  <c r="BG20"/>
  <c r="BH20" s="1"/>
  <c r="BG18"/>
  <c r="BH18" s="1"/>
  <c r="BG16"/>
  <c r="BG14"/>
  <c r="BG12"/>
  <c r="BG10"/>
  <c r="BI10" s="1"/>
  <c r="BJ10" s="1"/>
  <c r="BG8"/>
  <c r="BG6"/>
  <c r="BG4"/>
  <c r="BH17"/>
  <c r="BH9"/>
  <c r="BH8"/>
  <c r="BH26"/>
  <c r="BK26" s="1"/>
  <c r="BH10"/>
  <c r="BI3"/>
  <c r="BJ3" s="1"/>
  <c r="BH2"/>
  <c r="BR2"/>
  <c r="AW2"/>
  <c r="BX2"/>
  <c r="BI18" l="1"/>
  <c r="BK18" s="1"/>
  <c r="BH16"/>
  <c r="BH11"/>
  <c r="BK10"/>
  <c r="BK24"/>
  <c r="BI13"/>
  <c r="BJ13" s="1"/>
  <c r="BK13" s="1"/>
  <c r="BJ24"/>
  <c r="BH12"/>
  <c r="BI12" s="1"/>
  <c r="BI20"/>
  <c r="BJ20" s="1"/>
  <c r="BH14"/>
  <c r="BI7"/>
  <c r="BI15"/>
  <c r="BJ15" s="1"/>
  <c r="BK15" s="1"/>
  <c r="BI8"/>
  <c r="BH4"/>
  <c r="BJ4" s="1"/>
  <c r="BI9"/>
  <c r="BJ9" s="1"/>
  <c r="BI25"/>
  <c r="BJ25" s="1"/>
  <c r="BI4"/>
  <c r="BH6"/>
  <c r="BH22"/>
  <c r="BI22" s="1"/>
  <c r="BJ22" s="1"/>
  <c r="BH5"/>
  <c r="BH21"/>
  <c r="BH7"/>
  <c r="BJ7" s="1"/>
  <c r="BK7" s="1"/>
  <c r="BG27"/>
  <c r="F6" i="2" s="1"/>
  <c r="BK3" i="1"/>
  <c r="BJ18"/>
  <c r="BK19"/>
  <c r="BH23"/>
  <c r="BI17"/>
  <c r="BJ17" s="1"/>
  <c r="BT2"/>
  <c r="BU2" s="1"/>
  <c r="BS2"/>
  <c r="BY2"/>
  <c r="BI2"/>
  <c r="BJ2" s="1"/>
  <c r="AX2"/>
  <c r="AY2" s="1"/>
  <c r="BK25" l="1"/>
  <c r="BK20"/>
  <c r="BI16"/>
  <c r="BJ16" s="1"/>
  <c r="BH27"/>
  <c r="G6" i="2" s="1"/>
  <c r="BI11" i="1"/>
  <c r="BJ11" s="1"/>
  <c r="BI21"/>
  <c r="BJ21" s="1"/>
  <c r="BK21" s="1"/>
  <c r="BI23"/>
  <c r="BK4"/>
  <c r="BK9"/>
  <c r="BI6"/>
  <c r="BJ6" s="1"/>
  <c r="BI5"/>
  <c r="BJ5" s="1"/>
  <c r="BJ23"/>
  <c r="BK23" s="1"/>
  <c r="BJ12"/>
  <c r="BK12" s="1"/>
  <c r="BJ8"/>
  <c r="BK8" s="1"/>
  <c r="BK22"/>
  <c r="BK17"/>
  <c r="BI14"/>
  <c r="BJ14" s="1"/>
  <c r="BK2"/>
  <c r="BZ2"/>
  <c r="CA2" s="1"/>
  <c r="AZ2"/>
  <c r="BA2"/>
  <c r="BB2" s="1"/>
  <c r="BC2" s="1"/>
  <c r="N6" i="2" l="1"/>
  <c r="R6"/>
  <c r="M6"/>
  <c r="Q6"/>
  <c r="L6"/>
  <c r="P6"/>
  <c r="K6"/>
  <c r="O6"/>
  <c r="J6"/>
  <c r="BK16" i="1"/>
  <c r="BK11"/>
  <c r="BJ27"/>
  <c r="I6" i="2" s="1"/>
  <c r="BK5" i="1"/>
  <c r="BK14"/>
  <c r="BK6"/>
  <c r="BI27"/>
  <c r="H6" i="2" s="1"/>
  <c r="BL2" i="1"/>
  <c r="CB2"/>
  <c r="CC2" s="1"/>
  <c r="CD2" s="1"/>
</calcChain>
</file>

<file path=xl/sharedStrings.xml><?xml version="1.0" encoding="utf-8"?>
<sst xmlns="http://schemas.openxmlformats.org/spreadsheetml/2006/main" count="132" uniqueCount="69">
  <si>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</si>
  <si>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</si>
  <si>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</si>
  <si>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</si>
  <si>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</si>
  <si>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</si>
  <si>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</si>
  <si>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</si>
  <si>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</si>
  <si>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</si>
  <si>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</si>
  <si>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</si>
  <si>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</si>
  <si>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</si>
  <si>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</si>
  <si>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</si>
  <si>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</si>
  <si>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</si>
  <si>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</si>
  <si>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</si>
  <si>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</si>
  <si>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</si>
  <si>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УКРОП</t>
  </si>
  <si>
    <t>ПЕТРУШКА</t>
  </si>
  <si>
    <t>ЛУК ЗЕЛ</t>
  </si>
  <si>
    <t>КАП ЦВЕТ</t>
  </si>
  <si>
    <t>КАП КИТ</t>
  </si>
  <si>
    <t>КАБАЧКИ</t>
  </si>
  <si>
    <t>БАКЛАЖАНЫ</t>
  </si>
  <si>
    <t>РЕДИС</t>
  </si>
  <si>
    <t xml:space="preserve">ТЫКВА </t>
  </si>
  <si>
    <t>СЕЛЬДЕРЕЙ</t>
  </si>
  <si>
    <t>ЩАВЕЛЬ</t>
  </si>
  <si>
    <t>КИВИ</t>
  </si>
  <si>
    <t>ВИНОГРАД</t>
  </si>
  <si>
    <t>СЛИВА</t>
  </si>
  <si>
    <t>ЧЕРЕШНЯ</t>
  </si>
  <si>
    <t>РЕПА РЕЙС</t>
  </si>
  <si>
    <t>капуста</t>
  </si>
  <si>
    <t>остаток</t>
  </si>
  <si>
    <t>спец вес</t>
  </si>
  <si>
    <t>морковь</t>
  </si>
  <si>
    <t>свекла</t>
  </si>
  <si>
    <t>Лук</t>
  </si>
  <si>
    <t>наиб</t>
  </si>
  <si>
    <t>ЯБЛОКИ ЗЕЛ</t>
  </si>
  <si>
    <t>2</t>
  </si>
  <si>
    <t>дапдцатки</t>
  </si>
  <si>
    <t>десятки</t>
  </si>
  <si>
    <t>пятерки</t>
  </si>
  <si>
    <t>тройки</t>
  </si>
  <si>
    <t>двойки</t>
  </si>
  <si>
    <t>один килограм</t>
  </si>
  <si>
    <t>спец развесы</t>
  </si>
  <si>
    <t>желательно чтоб выглядело так</t>
  </si>
  <si>
    <t>1/20</t>
  </si>
  <si>
    <t>3/10</t>
  </si>
  <si>
    <t>5/5</t>
  </si>
  <si>
    <t>2/3</t>
  </si>
  <si>
    <t>5/2</t>
  </si>
  <si>
    <t>1/10,8</t>
  </si>
  <si>
    <t>2/5,6</t>
  </si>
  <si>
    <t>1/3,5</t>
  </si>
  <si>
    <t>2/3,5</t>
  </si>
  <si>
    <t>2/2</t>
  </si>
  <si>
    <t>3/1</t>
  </si>
  <si>
    <t>1/0,67</t>
  </si>
  <si>
    <t>1/0,6</t>
  </si>
  <si>
    <t>1/0,5</t>
  </si>
</sst>
</file>

<file path=xl/styles.xml><?xml version="1.0" encoding="utf-8"?>
<styleSheet xmlns="http://schemas.openxmlformats.org/spreadsheetml/2006/main">
  <numFmts count="4">
    <numFmt numFmtId="164" formatCode="dd\ mmm\ yy"/>
    <numFmt numFmtId="165" formatCode="0.###;\-0.###;;@"/>
    <numFmt numFmtId="166" formatCode="#.###"/>
    <numFmt numFmtId="167" formatCode="#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parajita"/>
      <family val="2"/>
    </font>
    <font>
      <sz val="10"/>
      <name val="Aparajita"/>
      <family val="2"/>
    </font>
    <font>
      <sz val="12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1" fillId="0" borderId="1" xfId="0" applyNumberFormat="1" applyFont="1" applyBorder="1" applyAlignment="1">
      <alignment textRotation="180"/>
    </xf>
    <xf numFmtId="49" fontId="1" fillId="0" borderId="2" xfId="0" applyNumberFormat="1" applyFont="1" applyBorder="1" applyAlignment="1">
      <alignment horizontal="center" vertical="top" textRotation="255"/>
    </xf>
    <xf numFmtId="49" fontId="2" fillId="0" borderId="3" xfId="0" applyNumberFormat="1" applyFont="1" applyBorder="1" applyAlignment="1">
      <alignment horizontal="center" vertical="top" textRotation="255"/>
    </xf>
    <xf numFmtId="49" fontId="2" fillId="2" borderId="4" xfId="0" applyNumberFormat="1" applyFont="1" applyFill="1" applyBorder="1" applyAlignment="1">
      <alignment horizontal="center" vertical="top" textRotation="255"/>
    </xf>
    <xf numFmtId="49" fontId="2" fillId="2" borderId="5" xfId="0" applyNumberFormat="1" applyFont="1" applyFill="1" applyBorder="1" applyAlignment="1">
      <alignment horizontal="center" vertical="top" textRotation="255"/>
    </xf>
    <xf numFmtId="0" fontId="3" fillId="3" borderId="5" xfId="0" applyFont="1" applyFill="1" applyBorder="1" applyAlignment="1">
      <alignment horizontal="center" vertical="top" textRotation="255"/>
    </xf>
    <xf numFmtId="0" fontId="3" fillId="4" borderId="5" xfId="0" applyFont="1" applyFill="1" applyBorder="1" applyAlignment="1">
      <alignment horizontal="center" vertical="top" textRotation="255"/>
    </xf>
    <xf numFmtId="0" fontId="3" fillId="5" borderId="5" xfId="0" applyFont="1" applyFill="1" applyBorder="1" applyAlignment="1">
      <alignment horizontal="center" vertical="top" textRotation="255"/>
    </xf>
    <xf numFmtId="0" fontId="3" fillId="6" borderId="6" xfId="0" applyFont="1" applyFill="1" applyBorder="1" applyAlignment="1">
      <alignment horizontal="center" vertical="top" textRotation="255"/>
    </xf>
    <xf numFmtId="49" fontId="2" fillId="0" borderId="7" xfId="0" applyNumberFormat="1" applyFont="1" applyBorder="1" applyAlignment="1">
      <alignment horizontal="center" vertical="top" textRotation="255"/>
    </xf>
    <xf numFmtId="49" fontId="2" fillId="0" borderId="5" xfId="0" applyNumberFormat="1" applyFont="1" applyBorder="1" applyAlignment="1">
      <alignment horizontal="center" vertical="top" textRotation="255"/>
    </xf>
    <xf numFmtId="0" fontId="4" fillId="0" borderId="6" xfId="0" applyFont="1" applyBorder="1" applyAlignment="1">
      <alignment vertical="top" textRotation="255"/>
    </xf>
    <xf numFmtId="49" fontId="4" fillId="0" borderId="8" xfId="0" applyNumberFormat="1" applyFont="1" applyBorder="1" applyAlignment="1">
      <alignment horizontal="center" vertical="top" textRotation="255"/>
    </xf>
    <xf numFmtId="49" fontId="2" fillId="0" borderId="4" xfId="0" applyNumberFormat="1" applyFont="1" applyBorder="1" applyAlignment="1">
      <alignment horizontal="center" vertical="top" textRotation="255"/>
    </xf>
    <xf numFmtId="49" fontId="2" fillId="0" borderId="9" xfId="0" applyNumberFormat="1" applyFont="1" applyBorder="1" applyAlignment="1">
      <alignment horizontal="center" vertical="top" textRotation="255"/>
    </xf>
    <xf numFmtId="49" fontId="2" fillId="0" borderId="6" xfId="0" applyNumberFormat="1" applyFont="1" applyBorder="1" applyAlignment="1">
      <alignment horizontal="center" vertical="top" textRotation="255"/>
    </xf>
    <xf numFmtId="49" fontId="2" fillId="0" borderId="10" xfId="0" applyNumberFormat="1" applyFont="1" applyBorder="1" applyAlignment="1">
      <alignment horizontal="center" vertical="top" textRotation="255"/>
    </xf>
    <xf numFmtId="49" fontId="2" fillId="0" borderId="11" xfId="0" applyNumberFormat="1" applyFont="1" applyBorder="1" applyAlignment="1">
      <alignment horizontal="center" vertical="top" textRotation="255"/>
    </xf>
    <xf numFmtId="49" fontId="2" fillId="0" borderId="12" xfId="0" applyNumberFormat="1" applyFont="1" applyBorder="1" applyAlignment="1">
      <alignment horizontal="center" vertical="top" textRotation="255"/>
    </xf>
    <xf numFmtId="49" fontId="1" fillId="0" borderId="12" xfId="0" applyNumberFormat="1" applyFont="1" applyBorder="1" applyAlignment="1" applyProtection="1">
      <alignment vertical="top" textRotation="255"/>
      <protection locked="0"/>
    </xf>
    <xf numFmtId="0" fontId="1" fillId="0" borderId="12" xfId="0" applyFont="1" applyBorder="1" applyAlignment="1" applyProtection="1">
      <alignment vertical="top" textRotation="255"/>
      <protection locked="0"/>
    </xf>
    <xf numFmtId="0" fontId="1" fillId="0" borderId="12" xfId="0" applyFont="1" applyBorder="1" applyAlignment="1" applyProtection="1">
      <alignment textRotation="255"/>
      <protection locked="0"/>
    </xf>
    <xf numFmtId="0" fontId="1" fillId="0" borderId="0" xfId="0" applyFont="1" applyAlignment="1">
      <alignment textRotation="255"/>
    </xf>
    <xf numFmtId="0" fontId="5" fillId="3" borderId="1" xfId="0" applyFont="1" applyFill="1" applyBorder="1" applyAlignment="1">
      <alignment textRotation="255"/>
    </xf>
    <xf numFmtId="0" fontId="3" fillId="3" borderId="13" xfId="0" applyFont="1" applyFill="1" applyBorder="1"/>
    <xf numFmtId="0" fontId="3" fillId="3" borderId="14" xfId="0" applyFont="1" applyFill="1" applyBorder="1"/>
    <xf numFmtId="0" fontId="1" fillId="0" borderId="15" xfId="0" applyFont="1" applyBorder="1" applyAlignment="1">
      <alignment textRotation="255"/>
    </xf>
    <xf numFmtId="0" fontId="1" fillId="4" borderId="1" xfId="0" applyFont="1" applyFill="1" applyBorder="1" applyAlignment="1">
      <alignment textRotation="255"/>
    </xf>
    <xf numFmtId="0" fontId="3" fillId="4" borderId="13" xfId="0" applyFont="1" applyFill="1" applyBorder="1"/>
    <xf numFmtId="0" fontId="3" fillId="4" borderId="14" xfId="0" applyFont="1" applyFill="1" applyBorder="1"/>
    <xf numFmtId="0" fontId="1" fillId="0" borderId="0" xfId="0" applyFont="1"/>
    <xf numFmtId="0" fontId="1" fillId="5" borderId="1" xfId="0" applyFont="1" applyFill="1" applyBorder="1" applyAlignment="1">
      <alignment textRotation="255"/>
    </xf>
    <xf numFmtId="0" fontId="3" fillId="5" borderId="13" xfId="0" applyFont="1" applyFill="1" applyBorder="1"/>
    <xf numFmtId="0" fontId="1" fillId="5" borderId="6" xfId="0" applyFont="1" applyFill="1" applyBorder="1"/>
    <xf numFmtId="0" fontId="6" fillId="7" borderId="1" xfId="0" applyFont="1" applyFill="1" applyBorder="1" applyAlignment="1">
      <alignment textRotation="255"/>
    </xf>
    <xf numFmtId="0" fontId="3" fillId="7" borderId="13" xfId="0" applyFont="1" applyFill="1" applyBorder="1"/>
    <xf numFmtId="0" fontId="3" fillId="7" borderId="14" xfId="0" applyFont="1" applyFill="1" applyBorder="1"/>
    <xf numFmtId="0" fontId="4" fillId="0" borderId="12" xfId="0" applyFont="1" applyBorder="1" applyAlignment="1">
      <alignment vertical="top" textRotation="255"/>
    </xf>
    <xf numFmtId="49" fontId="4" fillId="0" borderId="12" xfId="0" applyNumberFormat="1" applyFont="1" applyBorder="1" applyAlignment="1">
      <alignment horizontal="center" vertical="top" textRotation="255"/>
    </xf>
    <xf numFmtId="0" fontId="0" fillId="0" borderId="0" xfId="0" applyFont="1"/>
    <xf numFmtId="49" fontId="1" fillId="0" borderId="16" xfId="0" applyNumberFormat="1" applyFont="1" applyBorder="1" applyAlignment="1" applyProtection="1">
      <alignment horizontal="right"/>
      <protection locked="0"/>
    </xf>
    <xf numFmtId="165" fontId="1" fillId="0" borderId="17" xfId="0" applyNumberFormat="1" applyFont="1" applyBorder="1" applyProtection="1">
      <protection locked="0"/>
    </xf>
    <xf numFmtId="165" fontId="1" fillId="0" borderId="18" xfId="0" applyNumberFormat="1" applyFont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3" borderId="12" xfId="0" applyNumberFormat="1" applyFont="1" applyFill="1" applyBorder="1" applyProtection="1">
      <protection locked="0"/>
    </xf>
    <xf numFmtId="165" fontId="1" fillId="4" borderId="12" xfId="0" applyNumberFormat="1" applyFont="1" applyFill="1" applyBorder="1" applyProtection="1">
      <protection locked="0"/>
    </xf>
    <xf numFmtId="165" fontId="1" fillId="5" borderId="12" xfId="0" applyNumberFormat="1" applyFont="1" applyFill="1" applyBorder="1" applyProtection="1">
      <protection locked="0"/>
    </xf>
    <xf numFmtId="165" fontId="1" fillId="6" borderId="20" xfId="0" applyNumberFormat="1" applyFont="1" applyFill="1" applyBorder="1" applyProtection="1">
      <protection locked="0"/>
    </xf>
    <xf numFmtId="165" fontId="1" fillId="0" borderId="10" xfId="0" applyNumberFormat="1" applyFont="1" applyBorder="1" applyProtection="1">
      <protection locked="0"/>
    </xf>
    <xf numFmtId="165" fontId="1" fillId="0" borderId="12" xfId="0" applyNumberFormat="1" applyFont="1" applyBorder="1" applyProtection="1">
      <protection locked="0"/>
    </xf>
    <xf numFmtId="165" fontId="1" fillId="0" borderId="20" xfId="0" applyNumberFormat="1" applyFont="1" applyBorder="1" applyProtection="1">
      <protection locked="0"/>
    </xf>
    <xf numFmtId="165" fontId="1" fillId="0" borderId="8" xfId="0" applyNumberFormat="1" applyFont="1" applyBorder="1" applyProtection="1">
      <protection locked="0"/>
    </xf>
    <xf numFmtId="165" fontId="1" fillId="0" borderId="19" xfId="0" applyNumberFormat="1" applyFont="1" applyBorder="1" applyProtection="1">
      <protection locked="0"/>
    </xf>
    <xf numFmtId="165" fontId="1" fillId="0" borderId="11" xfId="0" applyNumberFormat="1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5" fontId="1" fillId="0" borderId="0" xfId="0" applyNumberFormat="1" applyFont="1"/>
    <xf numFmtId="166" fontId="1" fillId="3" borderId="21" xfId="0" applyNumberFormat="1" applyFont="1" applyFill="1" applyBorder="1"/>
    <xf numFmtId="0" fontId="1" fillId="3" borderId="12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21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5" borderId="21" xfId="0" applyFont="1" applyFill="1" applyBorder="1"/>
    <xf numFmtId="0" fontId="1" fillId="5" borderId="5" xfId="0" applyFont="1" applyFill="1" applyBorder="1"/>
    <xf numFmtId="0" fontId="1" fillId="5" borderId="22" xfId="0" applyFont="1" applyFill="1" applyBorder="1"/>
    <xf numFmtId="166" fontId="1" fillId="7" borderId="21" xfId="0" applyNumberFormat="1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0" borderId="0" xfId="0" applyNumberFormat="1" applyFont="1"/>
    <xf numFmtId="165" fontId="1" fillId="4" borderId="23" xfId="0" applyNumberFormat="1" applyFont="1" applyFill="1" applyBorder="1" applyProtection="1">
      <protection locked="0"/>
    </xf>
    <xf numFmtId="165" fontId="1" fillId="8" borderId="5" xfId="0" applyNumberFormat="1" applyFont="1" applyFill="1" applyBorder="1"/>
    <xf numFmtId="0" fontId="1" fillId="4" borderId="12" xfId="0" applyFont="1" applyFill="1" applyBorder="1"/>
    <xf numFmtId="0" fontId="1" fillId="4" borderId="20" xfId="0" applyFont="1" applyFill="1" applyBorder="1"/>
    <xf numFmtId="0" fontId="7" fillId="9" borderId="21" xfId="0" applyFont="1" applyFill="1" applyBorder="1"/>
    <xf numFmtId="0" fontId="7" fillId="9" borderId="13" xfId="0" applyFont="1" applyFill="1" applyBorder="1"/>
    <xf numFmtId="165" fontId="1" fillId="0" borderId="24" xfId="0" applyNumberFormat="1" applyFont="1" applyBorder="1" applyProtection="1">
      <protection locked="0"/>
    </xf>
    <xf numFmtId="165" fontId="1" fillId="8" borderId="4" xfId="0" applyNumberFormat="1" applyFont="1" applyFill="1" applyBorder="1"/>
    <xf numFmtId="0" fontId="8" fillId="4" borderId="19" xfId="0" applyFont="1" applyFill="1" applyBorder="1" applyAlignment="1">
      <alignment horizontal="left"/>
    </xf>
    <xf numFmtId="165" fontId="6" fillId="10" borderId="20" xfId="0" applyNumberFormat="1" applyFont="1" applyFill="1" applyBorder="1" applyAlignment="1">
      <alignment horizontal="right" vertical="top"/>
    </xf>
    <xf numFmtId="166" fontId="6" fillId="10" borderId="0" xfId="0" applyNumberFormat="1" applyFont="1" applyFill="1" applyBorder="1" applyAlignment="1">
      <alignment horizontal="right" vertical="top"/>
    </xf>
    <xf numFmtId="167" fontId="6" fillId="7" borderId="19" xfId="0" applyNumberFormat="1" applyFont="1" applyFill="1" applyBorder="1"/>
    <xf numFmtId="165" fontId="6" fillId="7" borderId="19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49" fontId="0" fillId="0" borderId="0" xfId="0" applyNumberFormat="1"/>
    <xf numFmtId="49" fontId="9" fillId="0" borderId="19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right" vertical="top"/>
    </xf>
    <xf numFmtId="165" fontId="10" fillId="0" borderId="0" xfId="0" applyNumberFormat="1" applyFont="1" applyBorder="1" applyAlignment="1">
      <alignment horizontal="right" vertical="top"/>
    </xf>
    <xf numFmtId="165" fontId="6" fillId="11" borderId="1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80;&#1081;%20&#1073;&#1083;&#1072;&#1085;&#1082;1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РАСХОДНИКИ"/>
      <sheetName val="итог АРТИС"/>
      <sheetName val="Бакалея"/>
      <sheetName val="мясо"/>
      <sheetName val="огурцы"/>
    </sheetNames>
    <sheetDataSet>
      <sheetData sheetId="0">
        <row r="2">
          <cell r="CP2">
            <v>0</v>
          </cell>
        </row>
        <row r="3">
          <cell r="CP3">
            <v>0</v>
          </cell>
        </row>
        <row r="4">
          <cell r="CP4">
            <v>0</v>
          </cell>
        </row>
        <row r="5">
          <cell r="CP5">
            <v>0</v>
          </cell>
        </row>
        <row r="6">
          <cell r="CP6">
            <v>0</v>
          </cell>
        </row>
        <row r="7">
          <cell r="CP7">
            <v>0</v>
          </cell>
        </row>
        <row r="8">
          <cell r="CP8">
            <v>0</v>
          </cell>
        </row>
        <row r="9">
          <cell r="CP9">
            <v>0</v>
          </cell>
        </row>
        <row r="10">
          <cell r="CP10">
            <v>0</v>
          </cell>
        </row>
        <row r="11">
          <cell r="CP11">
            <v>0</v>
          </cell>
        </row>
        <row r="12">
          <cell r="CP12">
            <v>0</v>
          </cell>
        </row>
        <row r="13">
          <cell r="CP13">
            <v>0</v>
          </cell>
        </row>
        <row r="14">
          <cell r="CP14">
            <v>0</v>
          </cell>
        </row>
        <row r="15">
          <cell r="CP15">
            <v>0</v>
          </cell>
        </row>
        <row r="16">
          <cell r="CP16">
            <v>0</v>
          </cell>
        </row>
        <row r="17">
          <cell r="CP17">
            <v>0</v>
          </cell>
        </row>
        <row r="18">
          <cell r="CP18">
            <v>0</v>
          </cell>
        </row>
        <row r="19">
          <cell r="CP19">
            <v>0</v>
          </cell>
        </row>
        <row r="20">
          <cell r="CP20">
            <v>0</v>
          </cell>
        </row>
        <row r="21">
          <cell r="CP21">
            <v>0</v>
          </cell>
        </row>
        <row r="22">
          <cell r="CP22">
            <v>0</v>
          </cell>
        </row>
        <row r="23">
          <cell r="CP23">
            <v>0</v>
          </cell>
        </row>
        <row r="24">
          <cell r="CP24">
            <v>0</v>
          </cell>
        </row>
        <row r="25">
          <cell r="CP25">
            <v>0</v>
          </cell>
        </row>
        <row r="26">
          <cell r="CP2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T42"/>
  <sheetViews>
    <sheetView topLeftCell="B1" workbookViewId="0">
      <selection activeCell="G26" sqref="G26"/>
    </sheetView>
  </sheetViews>
  <sheetFormatPr defaultRowHeight="15"/>
  <cols>
    <col min="2" max="2" width="4.7109375" customWidth="1"/>
    <col min="3" max="6" width="3.140625" bestFit="1" customWidth="1"/>
    <col min="7" max="7" width="4.42578125" bestFit="1" customWidth="1"/>
    <col min="8" max="19" width="3.140625" bestFit="1" customWidth="1"/>
    <col min="20" max="20" width="7.28515625" customWidth="1"/>
    <col min="21" max="38" width="3.140625" bestFit="1" customWidth="1"/>
  </cols>
  <sheetData>
    <row r="1" spans="1:150" s="40" customFormat="1" ht="106.5" customHeight="1" thickBot="1">
      <c r="A1" s="1">
        <v>41478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  <c r="I1" s="9" t="s">
        <v>7</v>
      </c>
      <c r="J1" s="10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2" t="s">
        <v>14</v>
      </c>
      <c r="Q1" s="13" t="s">
        <v>15</v>
      </c>
      <c r="R1" s="14" t="s">
        <v>16</v>
      </c>
      <c r="S1" s="15" t="s">
        <v>17</v>
      </c>
      <c r="T1" s="14" t="s">
        <v>18</v>
      </c>
      <c r="U1" s="16" t="s">
        <v>19</v>
      </c>
      <c r="V1" s="17" t="s">
        <v>20</v>
      </c>
      <c r="W1" s="18" t="s">
        <v>21</v>
      </c>
      <c r="X1" s="14" t="s">
        <v>22</v>
      </c>
      <c r="Y1" s="11" t="s">
        <v>23</v>
      </c>
      <c r="Z1" s="16" t="s">
        <v>24</v>
      </c>
      <c r="AA1" s="17" t="s">
        <v>25</v>
      </c>
      <c r="AB1" s="19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  <c r="AI1" s="19" t="s">
        <v>33</v>
      </c>
      <c r="AJ1" s="20" t="s">
        <v>34</v>
      </c>
      <c r="AK1" s="21" t="s">
        <v>35</v>
      </c>
      <c r="AL1" s="21" t="s">
        <v>36</v>
      </c>
      <c r="AM1" s="22"/>
      <c r="AN1" s="22"/>
      <c r="AO1" s="22"/>
      <c r="AP1" s="22"/>
      <c r="AQ1" s="23"/>
      <c r="AR1" s="23"/>
      <c r="AS1" s="23"/>
      <c r="AT1" s="23" t="s">
        <v>37</v>
      </c>
      <c r="AU1" s="24" t="s">
        <v>38</v>
      </c>
      <c r="AV1" s="25">
        <v>20</v>
      </c>
      <c r="AW1" s="25">
        <v>10</v>
      </c>
      <c r="AX1" s="25">
        <v>5</v>
      </c>
      <c r="AY1" s="25">
        <v>3</v>
      </c>
      <c r="AZ1" s="25">
        <v>2</v>
      </c>
      <c r="BA1" s="25">
        <v>1</v>
      </c>
      <c r="BB1" s="26" t="s">
        <v>39</v>
      </c>
      <c r="BC1" s="27" t="s">
        <v>40</v>
      </c>
      <c r="BD1" s="28" t="s">
        <v>41</v>
      </c>
      <c r="BE1" s="29">
        <v>20</v>
      </c>
      <c r="BF1" s="29">
        <v>10</v>
      </c>
      <c r="BG1" s="29">
        <v>5</v>
      </c>
      <c r="BH1" s="29">
        <v>3</v>
      </c>
      <c r="BI1" s="29">
        <v>2</v>
      </c>
      <c r="BJ1" s="29">
        <v>1</v>
      </c>
      <c r="BK1" s="30" t="s">
        <v>39</v>
      </c>
      <c r="BL1" s="31"/>
      <c r="BM1" s="32" t="s">
        <v>42</v>
      </c>
      <c r="BN1" s="33">
        <v>20</v>
      </c>
      <c r="BO1" s="33">
        <v>10</v>
      </c>
      <c r="BP1" s="33">
        <v>5</v>
      </c>
      <c r="BQ1" s="33">
        <v>3</v>
      </c>
      <c r="BR1" s="33">
        <v>2</v>
      </c>
      <c r="BS1" s="33">
        <v>1</v>
      </c>
      <c r="BT1" s="34" t="s">
        <v>39</v>
      </c>
      <c r="BU1" s="31"/>
      <c r="BV1" s="35" t="s">
        <v>43</v>
      </c>
      <c r="BW1" s="36">
        <v>20</v>
      </c>
      <c r="BX1" s="36">
        <v>10</v>
      </c>
      <c r="BY1" s="36">
        <v>5</v>
      </c>
      <c r="BZ1" s="36">
        <v>3</v>
      </c>
      <c r="CA1" s="36">
        <v>2</v>
      </c>
      <c r="CB1" s="36">
        <v>1</v>
      </c>
      <c r="CC1" s="37" t="s">
        <v>39</v>
      </c>
      <c r="CD1" s="31" t="s">
        <v>44</v>
      </c>
      <c r="CE1" s="31"/>
      <c r="CF1" s="19" t="s">
        <v>8</v>
      </c>
      <c r="CG1" s="19" t="s">
        <v>45</v>
      </c>
      <c r="CH1" s="19" t="s">
        <v>10</v>
      </c>
      <c r="CI1" s="19" t="s">
        <v>11</v>
      </c>
      <c r="CJ1" s="19" t="s">
        <v>12</v>
      </c>
      <c r="CK1" s="19" t="s">
        <v>13</v>
      </c>
      <c r="CL1" s="38" t="s">
        <v>14</v>
      </c>
      <c r="CM1" s="39" t="s">
        <v>15</v>
      </c>
      <c r="CN1" s="19" t="s">
        <v>16</v>
      </c>
      <c r="CO1" s="19" t="s">
        <v>17</v>
      </c>
      <c r="CP1" s="19" t="s">
        <v>18</v>
      </c>
      <c r="CQ1" s="19" t="s">
        <v>19</v>
      </c>
      <c r="CR1" s="19" t="s">
        <v>20</v>
      </c>
      <c r="CS1" s="19" t="s">
        <v>21</v>
      </c>
      <c r="CT1" s="19" t="s">
        <v>22</v>
      </c>
      <c r="CU1" s="19" t="s">
        <v>23</v>
      </c>
      <c r="CV1" s="19" t="s">
        <v>24</v>
      </c>
      <c r="CW1" s="19" t="s">
        <v>25</v>
      </c>
      <c r="CX1" s="19" t="s">
        <v>26</v>
      </c>
      <c r="CY1" s="19" t="s">
        <v>27</v>
      </c>
      <c r="CZ1" s="19" t="s">
        <v>28</v>
      </c>
      <c r="DA1" s="19" t="s">
        <v>29</v>
      </c>
      <c r="DB1" s="19" t="s">
        <v>30</v>
      </c>
      <c r="DC1" s="19" t="s">
        <v>31</v>
      </c>
      <c r="DD1" s="19" t="s">
        <v>32</v>
      </c>
      <c r="DE1" s="19" t="s">
        <v>33</v>
      </c>
      <c r="DF1" s="20" t="s">
        <v>34</v>
      </c>
      <c r="DG1" s="21" t="s">
        <v>35</v>
      </c>
      <c r="DH1" s="21" t="s">
        <v>36</v>
      </c>
      <c r="DI1" s="22"/>
      <c r="DJ1" s="22"/>
      <c r="DK1" s="23"/>
      <c r="DL1" s="23"/>
      <c r="DM1" s="23"/>
      <c r="DN1" s="23"/>
      <c r="DO1" s="23"/>
      <c r="DP1" s="19" t="s">
        <v>8</v>
      </c>
      <c r="DQ1" s="19" t="s">
        <v>45</v>
      </c>
      <c r="DR1" s="19" t="s">
        <v>10</v>
      </c>
      <c r="DS1" s="19" t="s">
        <v>11</v>
      </c>
      <c r="DT1" s="19" t="s">
        <v>12</v>
      </c>
      <c r="DU1" s="19" t="s">
        <v>13</v>
      </c>
      <c r="DV1" s="38" t="s">
        <v>14</v>
      </c>
      <c r="DW1" s="39" t="s">
        <v>15</v>
      </c>
      <c r="DX1" s="19" t="s">
        <v>16</v>
      </c>
      <c r="DY1" s="19" t="s">
        <v>17</v>
      </c>
      <c r="DZ1" s="19" t="s">
        <v>18</v>
      </c>
      <c r="EA1" s="19" t="s">
        <v>19</v>
      </c>
      <c r="EB1" s="19" t="s">
        <v>20</v>
      </c>
      <c r="EC1" s="19" t="s">
        <v>21</v>
      </c>
      <c r="ED1" s="19" t="s">
        <v>22</v>
      </c>
      <c r="EE1" s="19" t="s">
        <v>23</v>
      </c>
      <c r="EF1" s="19" t="s">
        <v>24</v>
      </c>
      <c r="EG1" s="19" t="s">
        <v>25</v>
      </c>
      <c r="EH1" s="19" t="s">
        <v>26</v>
      </c>
      <c r="EI1" s="19" t="s">
        <v>27</v>
      </c>
      <c r="EJ1" s="19" t="s">
        <v>28</v>
      </c>
      <c r="EK1" s="19" t="s">
        <v>29</v>
      </c>
      <c r="EL1" s="19" t="s">
        <v>30</v>
      </c>
      <c r="EM1" s="19" t="s">
        <v>31</v>
      </c>
      <c r="EN1" s="19" t="s">
        <v>32</v>
      </c>
      <c r="EO1" s="19" t="s">
        <v>33</v>
      </c>
      <c r="EP1" s="20" t="s">
        <v>34</v>
      </c>
      <c r="EQ1" s="21" t="s">
        <v>35</v>
      </c>
      <c r="ER1" s="21" t="s">
        <v>36</v>
      </c>
      <c r="ES1" s="22"/>
      <c r="ET1" s="22"/>
    </row>
    <row r="2" spans="1:150" s="40" customFormat="1">
      <c r="A2" s="41" t="s">
        <v>46</v>
      </c>
      <c r="B2" s="42"/>
      <c r="C2" s="43"/>
      <c r="D2" s="44"/>
      <c r="E2" s="45"/>
      <c r="F2" s="46"/>
      <c r="G2" s="47">
        <v>39</v>
      </c>
      <c r="H2" s="48"/>
      <c r="I2" s="49"/>
      <c r="J2" s="50"/>
      <c r="K2" s="51"/>
      <c r="L2" s="51"/>
      <c r="M2" s="51"/>
      <c r="N2" s="51"/>
      <c r="O2" s="51"/>
      <c r="P2" s="52"/>
      <c r="Q2" s="53"/>
      <c r="R2" s="54"/>
      <c r="S2" s="55"/>
      <c r="T2" s="54">
        <v>1</v>
      </c>
      <c r="U2" s="52"/>
      <c r="V2" s="50"/>
      <c r="W2" s="55"/>
      <c r="X2" s="54"/>
      <c r="Y2" s="51"/>
      <c r="Z2" s="52"/>
      <c r="AA2" s="50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6"/>
      <c r="AN2" s="56"/>
      <c r="AO2" s="56"/>
      <c r="AP2" s="56"/>
      <c r="AQ2" s="31"/>
      <c r="AR2" s="31"/>
      <c r="AS2" s="31"/>
      <c r="AT2" s="57">
        <f>SUM(D2:AS2)</f>
        <v>40</v>
      </c>
      <c r="AU2" s="58">
        <f>F2</f>
        <v>0</v>
      </c>
      <c r="AV2" s="59">
        <f t="shared" ref="AV2" si="0">ROUNDDOWN((AU2/20),0)*(SIGN(ROUNDDOWN(AU2,0)-AU2)+1)</f>
        <v>0</v>
      </c>
      <c r="AW2" s="60">
        <f t="shared" ref="AW2" si="1">ROUNDDOWN((AU2-AV2*20)/10, 0)*(SIGN(ROUNDDOWN(AU2,0)-AU2)+1)</f>
        <v>0</v>
      </c>
      <c r="AX2" s="60">
        <f t="shared" ref="AX2" si="2">((SIGN((((AU2-AV2*20-AW2*10)/5)-1.2))*SIGN((((AU2-AV2*20-AW2*10)/5)-1.2)))*ROUNDUP(((SIGN((AU2-AV2*20-AW2*10)-5)+1)/2),0))*(SIGN(ROUNDDOWN(AU2,0)-AU2)+1)</f>
        <v>0</v>
      </c>
      <c r="AY2" s="60">
        <f t="shared" ref="AY2" si="3">(ROUNDDOWN(((AU2-AV2*20-AW2*10-AX2*5)/3),0)*(SIGN((AU2-AV2*20-AW2*10)-9)*-1)*SQRT(POWER(SIGN((AU2-AV2*20-AW2*10-AX2*5)-4),2)))*(SIGN(ROUNDDOWN(AU2,0)-AU2)+1)</f>
        <v>0</v>
      </c>
      <c r="AZ2" s="60">
        <f t="shared" ref="AZ2" si="4">ROUNDDOWN(((AU2-AV2*20-AW2*10-AX2*5-AY2*3)/2),0)*(SIGN(ROUNDDOWN(AU2,0)-AU2)+1)</f>
        <v>0</v>
      </c>
      <c r="BA2" s="60">
        <f t="shared" ref="BA2" si="5">(AU2-AV2*20-AW2*10-AX2*5-AY2*3-AZ2*2)*(SIGN(ROUNDDOWN(AU2,0)-AU2)+1)</f>
        <v>0</v>
      </c>
      <c r="BB2" s="61">
        <f t="shared" ref="BB2" si="6">(AU2-AV2*20-AW2*10-AX2*5-AY2*3-AZ2*2-BA2)</f>
        <v>0</v>
      </c>
      <c r="BC2" s="31">
        <f>LARGE($BB$2:$BB$26,ROW(A1))</f>
        <v>0</v>
      </c>
      <c r="BD2" s="62">
        <f t="shared" ref="BD2:BD26" si="7">G2</f>
        <v>39</v>
      </c>
      <c r="BE2" s="63">
        <f t="shared" ref="BE2:BE21" si="8">ROUNDDOWN((BD2/20),0)*(SIGN(ROUNDDOWN(BD2,0)-BD2)+1)</f>
        <v>1</v>
      </c>
      <c r="BF2" s="63">
        <f t="shared" ref="BF2:BF21" si="9">ROUNDDOWN((BD2-BE2*20)/10, 0)*(SIGN(ROUNDDOWN(BD2,0)-BD2)+1)</f>
        <v>1</v>
      </c>
      <c r="BG2" s="63">
        <f t="shared" ref="BG2:BG21" si="10">((SIGN((((BD2-BE2*20-BF2*10)/5)-1.2))*SIGN((((BD2-BE2*20-BF2*10)/5)-1.2)))*ROUNDUP(((SIGN((BD2-BE2*20-BF2*10)-5)+1)/2),0))*(SIGN(ROUNDDOWN(BD2,0)-BD2)+1)</f>
        <v>1</v>
      </c>
      <c r="BH2" s="63">
        <f t="shared" ref="BH2:BH21" si="11">(ROUNDDOWN(((BD2-BE2*20-BF2*10-BG2*5)/3),0)*(SIGN((BD2-BE2*20-BF2*10)-9)*-1)*SQRT(POWER(SIGN((BD2-BE2*20-BF2*10-BG2*5)-4),2)))*(SIGN(ROUNDDOWN(BD2,0)-BD2)+1)</f>
        <v>0</v>
      </c>
      <c r="BI2" s="63">
        <f t="shared" ref="BI2:BI21" si="12">ROUNDDOWN(((BD2-BE2*20-BF2*10-BG2*5-BH2*3)/2),0)*(SIGN(ROUNDDOWN(BD2,0)-BD2)+1)</f>
        <v>2</v>
      </c>
      <c r="BJ2" s="63">
        <f t="shared" ref="BJ2:BJ21" si="13">(BD2-BE2*20-BF2*10-BG2*5-BH2*3-BI2*2)*(SIGN(ROUNDDOWN(BD2,0)-BD2)+1)</f>
        <v>0</v>
      </c>
      <c r="BK2" s="64">
        <f t="shared" ref="BK2:BK21" si="14">(BD2-BE2*20-BF2*10-BG2*5-BH2*3-BI2*2-BJ2)</f>
        <v>0</v>
      </c>
      <c r="BL2" s="31">
        <f>LARGE($BK$2:$BK$26,ROW(A1))</f>
        <v>10.8</v>
      </c>
      <c r="BM2" s="65">
        <f t="shared" ref="BM2" si="15">H2</f>
        <v>0</v>
      </c>
      <c r="BN2" s="66">
        <f t="shared" ref="BN2" si="16">ROUNDDOWN((BM2/20),0)*(SIGN(ROUNDDOWN(BM2,0)-BM2)+1)</f>
        <v>0</v>
      </c>
      <c r="BO2" s="66">
        <f t="shared" ref="BO2" si="17">ROUNDDOWN((BM2-BN2*20)/10, 0)*(SIGN(ROUNDDOWN(BM2,0)-BM2)+1)</f>
        <v>0</v>
      </c>
      <c r="BP2" s="66">
        <f t="shared" ref="BP2" si="18">((SIGN((((BM2-BN2*20-BO2*10)/5)-1.2))*SIGN((((BM2-BN2*20-BO2*10)/5)-1.2)))*ROUNDUP(((SIGN((BM2-BN2*20-BO2*10)-5)+1)/2),0))*(SIGN(ROUNDDOWN(BM2,0)-BM2)+1)</f>
        <v>0</v>
      </c>
      <c r="BQ2" s="66">
        <f t="shared" ref="BQ2" si="19">(ROUNDDOWN(((BM2-BN2*20-BO2*10-BP2*5)/3),0)*(SIGN((BM2-BN2*20-BO2*10)-9)*-1)*SQRT(POWER(SIGN((BM2-BN2*20-BO2*10-BP2*5)-4),2)))*(SIGN(ROUNDDOWN(BM2,0)-BM2)+1)</f>
        <v>0</v>
      </c>
      <c r="BR2" s="66">
        <f t="shared" ref="BR2" si="20">ROUNDDOWN(((BM2-BN2*20-BO2*10-BP2*5-BQ2*3)/2),0)*(SIGN(ROUNDDOWN(BM2,0)-BM2)+1)</f>
        <v>0</v>
      </c>
      <c r="BS2" s="66">
        <f t="shared" ref="BS2" si="21">(BM2-BN2*20-BO2*10-BP2*5-BQ2*3-BR2*2)*(SIGN(ROUNDDOWN(BM2,0)-BM2)+1)</f>
        <v>0</v>
      </c>
      <c r="BT2" s="67">
        <f t="shared" ref="BT2" si="22">(BM2-BN2*20-BO2*10-BP2*5-BQ2*3-BR2*2-BS2)</f>
        <v>0</v>
      </c>
      <c r="BU2" s="31">
        <f>LARGE($BT$2:$BT$26,ROW(S1))</f>
        <v>0</v>
      </c>
      <c r="BV2" s="68">
        <f>I2</f>
        <v>0</v>
      </c>
      <c r="BW2" s="69">
        <f t="shared" ref="BW2" si="23">ROUNDDOWN((BV2/20),0)*(SIGN(ROUNDDOWN(BV2,0)-BV2)+1)</f>
        <v>0</v>
      </c>
      <c r="BX2" s="69">
        <f t="shared" ref="BX2" si="24">ROUNDDOWN((BV2-BW2*20)/10, 0)*(SIGN(ROUNDDOWN(BV2,0)-BV2)+1)</f>
        <v>0</v>
      </c>
      <c r="BY2" s="69">
        <f t="shared" ref="BY2" si="25">((SIGN((((BV2-BW2*20-BX2*10)/5)-1.2))*SIGN((((BV2-BW2*20-BX2*10)/5)-1.2)))*ROUNDUP(((SIGN((BV2-BW2*20-BX2*10)-5)+1)/2),0))*(SIGN(ROUNDDOWN(BV2,0)-BV2)+1)</f>
        <v>0</v>
      </c>
      <c r="BZ2" s="69">
        <f t="shared" ref="BZ2" si="26">(ROUNDDOWN(((BV2-BW2*20-BX2*10-BY2*5)/3),0)*(SIGN((BV2-BW2*20-BX2*10)-9)*-1)*SQRT(POWER(SIGN((BV2-BW2*20-BX2*10-BY2*5)-4),2)))*(SIGN(ROUNDDOWN(BV2,0)-BV2)+1)</f>
        <v>0</v>
      </c>
      <c r="CA2" s="69">
        <f t="shared" ref="CA2" si="27">ROUNDDOWN(((BV2-BW2*20-BX2*10-BY2*5-BZ2*3)/2),0)*(SIGN(ROUNDDOWN(BV2,0)-BV2)+1)</f>
        <v>0</v>
      </c>
      <c r="CB2" s="69">
        <f t="shared" ref="CB2" si="28">(BV2-BW2*20-BX2*10-BY2*5-BZ2*3-CA2*2)*(SIGN(ROUNDDOWN(BV2,0)-BV2)+1)</f>
        <v>0</v>
      </c>
      <c r="CC2" s="70">
        <f t="shared" ref="CC2" si="29">(BV2-BW2*20-BX2*10-BY2*5-BZ2*3-CA2*2-CB2)</f>
        <v>0</v>
      </c>
      <c r="CD2" s="31">
        <f>LARGE($CC$2:$CC$26,ROW(AB1))</f>
        <v>0</v>
      </c>
      <c r="CE2" s="31"/>
      <c r="CF2" s="71">
        <f t="shared" ref="CF2:DJ17" si="30">J2</f>
        <v>0</v>
      </c>
      <c r="CG2" s="71">
        <f t="shared" si="30"/>
        <v>0</v>
      </c>
      <c r="CH2" s="71">
        <f t="shared" si="30"/>
        <v>0</v>
      </c>
      <c r="CI2" s="71">
        <f t="shared" si="30"/>
        <v>0</v>
      </c>
      <c r="CJ2" s="71">
        <f t="shared" si="30"/>
        <v>0</v>
      </c>
      <c r="CK2" s="71">
        <f t="shared" si="30"/>
        <v>0</v>
      </c>
      <c r="CL2" s="71">
        <f t="shared" si="30"/>
        <v>0</v>
      </c>
      <c r="CM2" s="71">
        <f t="shared" si="30"/>
        <v>0</v>
      </c>
      <c r="CN2" s="71">
        <f t="shared" si="30"/>
        <v>0</v>
      </c>
      <c r="CO2" s="71">
        <f t="shared" si="30"/>
        <v>0</v>
      </c>
      <c r="CP2" s="71">
        <f t="shared" si="30"/>
        <v>1</v>
      </c>
      <c r="CQ2" s="71">
        <f t="shared" si="30"/>
        <v>0</v>
      </c>
      <c r="CR2" s="71">
        <f t="shared" si="30"/>
        <v>0</v>
      </c>
      <c r="CS2" s="71">
        <f t="shared" si="30"/>
        <v>0</v>
      </c>
      <c r="CT2" s="71">
        <f t="shared" si="30"/>
        <v>0</v>
      </c>
      <c r="CU2" s="71">
        <f t="shared" si="30"/>
        <v>0</v>
      </c>
      <c r="CV2" s="71">
        <f t="shared" si="30"/>
        <v>0</v>
      </c>
      <c r="CW2" s="71">
        <f t="shared" si="30"/>
        <v>0</v>
      </c>
      <c r="CX2" s="71">
        <f t="shared" si="30"/>
        <v>0</v>
      </c>
      <c r="CY2" s="71">
        <f t="shared" si="30"/>
        <v>0</v>
      </c>
      <c r="CZ2" s="71">
        <f t="shared" si="30"/>
        <v>0</v>
      </c>
      <c r="DA2" s="71">
        <f t="shared" si="30"/>
        <v>0</v>
      </c>
      <c r="DB2" s="71">
        <f t="shared" si="30"/>
        <v>0</v>
      </c>
      <c r="DC2" s="71">
        <f t="shared" si="30"/>
        <v>0</v>
      </c>
      <c r="DD2" s="71">
        <f t="shared" si="30"/>
        <v>0</v>
      </c>
      <c r="DE2" s="71">
        <f t="shared" si="30"/>
        <v>0</v>
      </c>
      <c r="DF2" s="71">
        <f t="shared" si="30"/>
        <v>0</v>
      </c>
      <c r="DG2" s="71">
        <f t="shared" si="30"/>
        <v>0</v>
      </c>
      <c r="DH2" s="71">
        <f t="shared" si="30"/>
        <v>0</v>
      </c>
      <c r="DI2" s="71">
        <f t="shared" si="30"/>
        <v>0</v>
      </c>
      <c r="DJ2" s="71">
        <f t="shared" si="30"/>
        <v>0</v>
      </c>
      <c r="DP2" s="71">
        <f>LARGE($CF$2:$CF$260,ROW(A1))</f>
        <v>0</v>
      </c>
      <c r="DQ2" s="71">
        <f>LARGE($CG$2:$CG$260,ROW(B1))</f>
        <v>0</v>
      </c>
      <c r="DR2" s="71">
        <f>LARGE($CH$2:$CH$260,ROW(C1))</f>
        <v>0</v>
      </c>
      <c r="DS2" s="71">
        <f t="shared" ref="DS2" si="31">LARGE($CI$2:$CI$260,ROW(F1))</f>
        <v>0</v>
      </c>
      <c r="DT2" s="71">
        <f>LARGE($CJ$2:$CJ$260,ROW(D1))</f>
        <v>0</v>
      </c>
      <c r="DU2" s="71">
        <f t="shared" ref="DU2" si="32">LARGE($CK$2:$CK$260,ROW(E1))</f>
        <v>0</v>
      </c>
      <c r="DV2" s="71">
        <f t="shared" ref="DV2" si="33">LARGE($CL$2:$CL$260,ROW(I1))</f>
        <v>0</v>
      </c>
      <c r="DW2" s="71">
        <f t="shared" ref="DW2" si="34">LARGE($CM$2:$CM$260,ROW(G1))</f>
        <v>0</v>
      </c>
      <c r="DX2" s="71">
        <f t="shared" ref="DX2" si="35">LARGE($CN$2:$CN$260,ROW(H1))</f>
        <v>0</v>
      </c>
      <c r="DY2" s="71">
        <f>LARGE($CO$2:$CO$260,ROW(J1))</f>
        <v>0</v>
      </c>
      <c r="DZ2" s="71">
        <f>LARGE($CP$2:$CP$260,ROW(K1))</f>
        <v>3.5</v>
      </c>
      <c r="EA2" s="71">
        <f>LARGE($CQ$2:$CQ$260,ROW(L1))</f>
        <v>0</v>
      </c>
      <c r="EB2" s="71">
        <f>LARGE($CR$2:$CR$260,ROW(M1))</f>
        <v>0</v>
      </c>
      <c r="EC2" s="71">
        <f>LARGE($CS$2:$CS$260,ROW(N1))</f>
        <v>0</v>
      </c>
      <c r="ED2" s="71">
        <f>LARGE($CT$2:$CT$260,ROW(O1))</f>
        <v>0</v>
      </c>
      <c r="EE2" s="71">
        <f>LARGE($CU$2:$CU$260,ROW(P1))</f>
        <v>0</v>
      </c>
      <c r="EF2" s="71">
        <f>LARGE($CV$2:$CV$260,ROW(Q1))</f>
        <v>0</v>
      </c>
      <c r="EG2" s="71">
        <f>LARGE($CW$2:$CW$260,ROW(R1))</f>
        <v>0</v>
      </c>
      <c r="EH2" s="71">
        <f>LARGE($CX$2:$CX$260,ROW(S1))</f>
        <v>0</v>
      </c>
      <c r="EI2" s="71">
        <f>LARGE($CY$2:$CY$260,ROW(T1))</f>
        <v>0</v>
      </c>
      <c r="EJ2" s="71">
        <f>LARGE($CZ$2:$CZ$260,ROW(U1))</f>
        <v>0</v>
      </c>
      <c r="EK2" s="71">
        <f>LARGE($DA$2:$DA$260,ROW(V1))</f>
        <v>0</v>
      </c>
      <c r="EL2" s="71">
        <f>LARGE($DB$2:$DB$260,ROW(W1))</f>
        <v>0</v>
      </c>
      <c r="EM2" s="71">
        <f>LARGE($DC$2:$DC$260,ROW(X1))</f>
        <v>0</v>
      </c>
      <c r="EN2" s="71">
        <f>LARGE($DD$2:$DD$260,ROW(Y1))</f>
        <v>0</v>
      </c>
      <c r="EO2" s="71">
        <f>LARGE($DE$2:$DE$260,ROW(Z1))</f>
        <v>0</v>
      </c>
      <c r="EP2" s="71">
        <f>LARGE($DF$2:$DF$260,ROW(AA1))</f>
        <v>0</v>
      </c>
      <c r="EQ2" s="71">
        <f>LARGE($DG$2:$DG$260,ROW(AB1))</f>
        <v>0</v>
      </c>
      <c r="ER2" s="71">
        <f>LARGE($DH$2:$DH$260,ROW(AC1))</f>
        <v>0</v>
      </c>
      <c r="ES2" s="71">
        <f>LARGE($DI$2:$DI$260,ROW(AD1))</f>
        <v>0</v>
      </c>
      <c r="ET2" s="71">
        <f>LARGE($DJ$2:$DJ$260,ROW(AE1))</f>
        <v>0</v>
      </c>
    </row>
    <row r="3" spans="1:150">
      <c r="G3" s="47"/>
      <c r="T3" s="54">
        <v>2</v>
      </c>
      <c r="BD3" s="62">
        <f t="shared" si="7"/>
        <v>0</v>
      </c>
      <c r="BE3" s="74">
        <f t="shared" si="8"/>
        <v>0</v>
      </c>
      <c r="BF3" s="74">
        <f t="shared" si="9"/>
        <v>0</v>
      </c>
      <c r="BG3" s="74">
        <f t="shared" si="10"/>
        <v>0</v>
      </c>
      <c r="BH3" s="74">
        <f t="shared" si="11"/>
        <v>0</v>
      </c>
      <c r="BI3" s="74">
        <f t="shared" si="12"/>
        <v>0</v>
      </c>
      <c r="BJ3" s="74">
        <f t="shared" si="13"/>
        <v>0</v>
      </c>
      <c r="BK3" s="75">
        <f t="shared" si="14"/>
        <v>0</v>
      </c>
      <c r="CP3" s="71">
        <f t="shared" si="30"/>
        <v>2</v>
      </c>
      <c r="DZ3" s="71">
        <f t="shared" ref="DZ3:DZ42" si="36">LARGE($CP$2:$CP$260,ROW(K2))</f>
        <v>3.5</v>
      </c>
    </row>
    <row r="4" spans="1:150">
      <c r="G4" s="47"/>
      <c r="T4" s="54">
        <v>1</v>
      </c>
      <c r="BD4" s="62">
        <f t="shared" si="7"/>
        <v>0</v>
      </c>
      <c r="BE4" s="74">
        <f t="shared" si="8"/>
        <v>0</v>
      </c>
      <c r="BF4" s="74">
        <f t="shared" si="9"/>
        <v>0</v>
      </c>
      <c r="BG4" s="74">
        <f t="shared" si="10"/>
        <v>0</v>
      </c>
      <c r="BH4" s="74">
        <f t="shared" si="11"/>
        <v>0</v>
      </c>
      <c r="BI4" s="74">
        <f t="shared" si="12"/>
        <v>0</v>
      </c>
      <c r="BJ4" s="74">
        <f t="shared" si="13"/>
        <v>0</v>
      </c>
      <c r="BK4" s="75">
        <f t="shared" si="14"/>
        <v>0</v>
      </c>
      <c r="CP4" s="71">
        <f t="shared" si="30"/>
        <v>1</v>
      </c>
      <c r="DZ4" s="71">
        <f t="shared" si="36"/>
        <v>2</v>
      </c>
    </row>
    <row r="5" spans="1:150">
      <c r="G5" s="47"/>
      <c r="T5" s="54">
        <v>0.5</v>
      </c>
      <c r="BD5" s="62">
        <f t="shared" si="7"/>
        <v>0</v>
      </c>
      <c r="BE5" s="74">
        <f t="shared" si="8"/>
        <v>0</v>
      </c>
      <c r="BF5" s="74">
        <f t="shared" si="9"/>
        <v>0</v>
      </c>
      <c r="BG5" s="74">
        <f t="shared" si="10"/>
        <v>0</v>
      </c>
      <c r="BH5" s="74">
        <f t="shared" si="11"/>
        <v>0</v>
      </c>
      <c r="BI5" s="74">
        <f t="shared" si="12"/>
        <v>0</v>
      </c>
      <c r="BJ5" s="74">
        <f t="shared" si="13"/>
        <v>0</v>
      </c>
      <c r="BK5" s="75">
        <f t="shared" si="14"/>
        <v>0</v>
      </c>
      <c r="CP5" s="71">
        <f t="shared" si="30"/>
        <v>0.5</v>
      </c>
      <c r="DZ5" s="71">
        <f t="shared" si="36"/>
        <v>2</v>
      </c>
    </row>
    <row r="6" spans="1:150">
      <c r="G6" s="47"/>
      <c r="T6" s="54">
        <v>0.6</v>
      </c>
      <c r="BD6" s="62">
        <f t="shared" si="7"/>
        <v>0</v>
      </c>
      <c r="BE6" s="74">
        <f t="shared" si="8"/>
        <v>0</v>
      </c>
      <c r="BF6" s="74">
        <f t="shared" si="9"/>
        <v>0</v>
      </c>
      <c r="BG6" s="74">
        <f t="shared" si="10"/>
        <v>0</v>
      </c>
      <c r="BH6" s="74">
        <f t="shared" si="11"/>
        <v>0</v>
      </c>
      <c r="BI6" s="74">
        <f t="shared" si="12"/>
        <v>0</v>
      </c>
      <c r="BJ6" s="74">
        <f t="shared" si="13"/>
        <v>0</v>
      </c>
      <c r="BK6" s="75">
        <f t="shared" si="14"/>
        <v>0</v>
      </c>
      <c r="CP6" s="71">
        <f t="shared" si="30"/>
        <v>0.6</v>
      </c>
      <c r="DZ6" s="71">
        <f t="shared" si="36"/>
        <v>1</v>
      </c>
    </row>
    <row r="7" spans="1:150">
      <c r="G7" s="47">
        <v>12</v>
      </c>
      <c r="T7" s="54">
        <v>0.67</v>
      </c>
      <c r="BD7" s="62">
        <f t="shared" si="7"/>
        <v>12</v>
      </c>
      <c r="BE7" s="74">
        <f t="shared" si="8"/>
        <v>0</v>
      </c>
      <c r="BF7" s="74">
        <f t="shared" si="9"/>
        <v>1</v>
      </c>
      <c r="BG7" s="74">
        <f t="shared" si="10"/>
        <v>0</v>
      </c>
      <c r="BH7" s="74">
        <f t="shared" si="11"/>
        <v>0</v>
      </c>
      <c r="BI7" s="74">
        <f t="shared" si="12"/>
        <v>1</v>
      </c>
      <c r="BJ7" s="74">
        <f t="shared" si="13"/>
        <v>0</v>
      </c>
      <c r="BK7" s="75">
        <f t="shared" si="14"/>
        <v>0</v>
      </c>
      <c r="CP7" s="71">
        <f t="shared" si="30"/>
        <v>0.67</v>
      </c>
      <c r="DZ7" s="71">
        <f t="shared" si="36"/>
        <v>1</v>
      </c>
    </row>
    <row r="8" spans="1:150">
      <c r="G8" s="47"/>
      <c r="T8" s="54">
        <v>3.5</v>
      </c>
      <c r="BD8" s="62">
        <f t="shared" si="7"/>
        <v>0</v>
      </c>
      <c r="BE8" s="74">
        <f t="shared" si="8"/>
        <v>0</v>
      </c>
      <c r="BF8" s="74">
        <f t="shared" si="9"/>
        <v>0</v>
      </c>
      <c r="BG8" s="74">
        <f t="shared" si="10"/>
        <v>0</v>
      </c>
      <c r="BH8" s="74">
        <f t="shared" si="11"/>
        <v>0</v>
      </c>
      <c r="BI8" s="74">
        <f t="shared" si="12"/>
        <v>0</v>
      </c>
      <c r="BJ8" s="74">
        <f t="shared" si="13"/>
        <v>0</v>
      </c>
      <c r="BK8" s="75">
        <f t="shared" si="14"/>
        <v>0</v>
      </c>
      <c r="CP8" s="71">
        <f t="shared" si="30"/>
        <v>3.5</v>
      </c>
      <c r="DZ8" s="71">
        <f t="shared" si="36"/>
        <v>1</v>
      </c>
    </row>
    <row r="9" spans="1:150">
      <c r="G9" s="47"/>
      <c r="T9" s="54">
        <v>3.5</v>
      </c>
      <c r="BD9" s="62">
        <f t="shared" si="7"/>
        <v>0</v>
      </c>
      <c r="BE9" s="74">
        <f t="shared" si="8"/>
        <v>0</v>
      </c>
      <c r="BF9" s="74">
        <f t="shared" si="9"/>
        <v>0</v>
      </c>
      <c r="BG9" s="74">
        <f t="shared" si="10"/>
        <v>0</v>
      </c>
      <c r="BH9" s="74">
        <f t="shared" si="11"/>
        <v>0</v>
      </c>
      <c r="BI9" s="74">
        <f t="shared" si="12"/>
        <v>0</v>
      </c>
      <c r="BJ9" s="74">
        <f t="shared" si="13"/>
        <v>0</v>
      </c>
      <c r="BK9" s="75">
        <f t="shared" si="14"/>
        <v>0</v>
      </c>
      <c r="CP9" s="71">
        <f t="shared" si="30"/>
        <v>3.5</v>
      </c>
      <c r="DZ9" s="71">
        <f t="shared" si="36"/>
        <v>0.67</v>
      </c>
    </row>
    <row r="10" spans="1:150">
      <c r="G10" s="47"/>
      <c r="T10" s="54">
        <v>2</v>
      </c>
      <c r="BD10" s="62">
        <f t="shared" si="7"/>
        <v>0</v>
      </c>
      <c r="BE10" s="74">
        <f t="shared" si="8"/>
        <v>0</v>
      </c>
      <c r="BF10" s="74">
        <f t="shared" si="9"/>
        <v>0</v>
      </c>
      <c r="BG10" s="74">
        <f t="shared" si="10"/>
        <v>0</v>
      </c>
      <c r="BH10" s="74">
        <f t="shared" si="11"/>
        <v>0</v>
      </c>
      <c r="BI10" s="74">
        <f t="shared" si="12"/>
        <v>0</v>
      </c>
      <c r="BJ10" s="74">
        <f t="shared" si="13"/>
        <v>0</v>
      </c>
      <c r="BK10" s="75">
        <f t="shared" si="14"/>
        <v>0</v>
      </c>
      <c r="CP10" s="71">
        <f t="shared" si="30"/>
        <v>2</v>
      </c>
      <c r="DZ10" s="71">
        <f t="shared" si="36"/>
        <v>0.6</v>
      </c>
    </row>
    <row r="11" spans="1:150">
      <c r="G11" s="47">
        <v>10.8</v>
      </c>
      <c r="T11" s="54">
        <v>1</v>
      </c>
      <c r="BD11" s="62">
        <f t="shared" si="7"/>
        <v>10.8</v>
      </c>
      <c r="BE11" s="74">
        <f t="shared" si="8"/>
        <v>0</v>
      </c>
      <c r="BF11" s="74">
        <f t="shared" si="9"/>
        <v>0</v>
      </c>
      <c r="BG11" s="74">
        <f t="shared" si="10"/>
        <v>0</v>
      </c>
      <c r="BH11" s="74">
        <f t="shared" si="11"/>
        <v>0</v>
      </c>
      <c r="BI11" s="74">
        <f t="shared" si="12"/>
        <v>0</v>
      </c>
      <c r="BJ11" s="74">
        <f t="shared" si="13"/>
        <v>0</v>
      </c>
      <c r="BK11" s="75">
        <f t="shared" si="14"/>
        <v>10.8</v>
      </c>
      <c r="CP11" s="71">
        <f t="shared" si="30"/>
        <v>1</v>
      </c>
      <c r="DZ11" s="71">
        <f t="shared" si="36"/>
        <v>0.5</v>
      </c>
    </row>
    <row r="12" spans="1:150">
      <c r="G12" s="47"/>
      <c r="T12" s="54"/>
      <c r="BD12" s="62">
        <f t="shared" si="7"/>
        <v>0</v>
      </c>
      <c r="BE12" s="74">
        <f t="shared" si="8"/>
        <v>0</v>
      </c>
      <c r="BF12" s="74">
        <f t="shared" si="9"/>
        <v>0</v>
      </c>
      <c r="BG12" s="74">
        <f t="shared" si="10"/>
        <v>0</v>
      </c>
      <c r="BH12" s="74">
        <f t="shared" si="11"/>
        <v>0</v>
      </c>
      <c r="BI12" s="74">
        <f t="shared" si="12"/>
        <v>0</v>
      </c>
      <c r="BJ12" s="74">
        <f t="shared" si="13"/>
        <v>0</v>
      </c>
      <c r="BK12" s="75">
        <f t="shared" si="14"/>
        <v>0</v>
      </c>
      <c r="CP12" s="71">
        <f t="shared" si="30"/>
        <v>0</v>
      </c>
      <c r="DZ12" s="71">
        <f t="shared" si="36"/>
        <v>0</v>
      </c>
    </row>
    <row r="13" spans="1:150">
      <c r="G13" s="47"/>
      <c r="T13" s="54"/>
      <c r="BD13" s="62">
        <f t="shared" si="7"/>
        <v>0</v>
      </c>
      <c r="BE13" s="74">
        <f t="shared" si="8"/>
        <v>0</v>
      </c>
      <c r="BF13" s="74">
        <f t="shared" si="9"/>
        <v>0</v>
      </c>
      <c r="BG13" s="74">
        <f t="shared" si="10"/>
        <v>0</v>
      </c>
      <c r="BH13" s="74">
        <f t="shared" si="11"/>
        <v>0</v>
      </c>
      <c r="BI13" s="74">
        <f t="shared" si="12"/>
        <v>0</v>
      </c>
      <c r="BJ13" s="74">
        <f t="shared" si="13"/>
        <v>0</v>
      </c>
      <c r="BK13" s="75">
        <f t="shared" si="14"/>
        <v>0</v>
      </c>
      <c r="CP13" s="71">
        <f t="shared" si="30"/>
        <v>0</v>
      </c>
      <c r="DZ13" s="71">
        <f t="shared" si="36"/>
        <v>0</v>
      </c>
    </row>
    <row r="14" spans="1:150">
      <c r="G14" s="47">
        <v>8</v>
      </c>
      <c r="T14" s="54"/>
      <c r="BD14" s="62">
        <f t="shared" si="7"/>
        <v>8</v>
      </c>
      <c r="BE14" s="74">
        <f t="shared" si="8"/>
        <v>0</v>
      </c>
      <c r="BF14" s="74">
        <f t="shared" si="9"/>
        <v>0</v>
      </c>
      <c r="BG14" s="74">
        <f t="shared" si="10"/>
        <v>1</v>
      </c>
      <c r="BH14" s="74">
        <f t="shared" si="11"/>
        <v>1</v>
      </c>
      <c r="BI14" s="74">
        <f t="shared" si="12"/>
        <v>0</v>
      </c>
      <c r="BJ14" s="74">
        <f t="shared" si="13"/>
        <v>0</v>
      </c>
      <c r="BK14" s="75">
        <f t="shared" si="14"/>
        <v>0</v>
      </c>
      <c r="CP14" s="71">
        <f t="shared" si="30"/>
        <v>0</v>
      </c>
      <c r="DZ14" s="71">
        <f t="shared" si="36"/>
        <v>0</v>
      </c>
    </row>
    <row r="15" spans="1:150">
      <c r="G15" s="47">
        <v>5</v>
      </c>
      <c r="T15" s="54"/>
      <c r="BD15" s="62">
        <f t="shared" si="7"/>
        <v>5</v>
      </c>
      <c r="BE15" s="74">
        <f t="shared" si="8"/>
        <v>0</v>
      </c>
      <c r="BF15" s="74">
        <f t="shared" si="9"/>
        <v>0</v>
      </c>
      <c r="BG15" s="74">
        <f t="shared" si="10"/>
        <v>1</v>
      </c>
      <c r="BH15" s="74">
        <f t="shared" si="11"/>
        <v>0</v>
      </c>
      <c r="BI15" s="74">
        <f t="shared" si="12"/>
        <v>0</v>
      </c>
      <c r="BJ15" s="74">
        <f t="shared" si="13"/>
        <v>0</v>
      </c>
      <c r="BK15" s="75">
        <f t="shared" si="14"/>
        <v>0</v>
      </c>
      <c r="CP15" s="71">
        <f t="shared" si="30"/>
        <v>0</v>
      </c>
      <c r="DZ15" s="71">
        <f t="shared" si="36"/>
        <v>0</v>
      </c>
    </row>
    <row r="16" spans="1:150">
      <c r="G16" s="47">
        <v>3</v>
      </c>
      <c r="T16" s="54"/>
      <c r="BD16" s="62">
        <f t="shared" si="7"/>
        <v>3</v>
      </c>
      <c r="BE16" s="74">
        <f t="shared" si="8"/>
        <v>0</v>
      </c>
      <c r="BF16" s="74">
        <f t="shared" si="9"/>
        <v>0</v>
      </c>
      <c r="BG16" s="74">
        <f t="shared" si="10"/>
        <v>0</v>
      </c>
      <c r="BH16" s="74">
        <f t="shared" si="11"/>
        <v>1</v>
      </c>
      <c r="BI16" s="74">
        <f t="shared" si="12"/>
        <v>0</v>
      </c>
      <c r="BJ16" s="74">
        <f t="shared" si="13"/>
        <v>0</v>
      </c>
      <c r="BK16" s="75">
        <f t="shared" si="14"/>
        <v>0</v>
      </c>
      <c r="CP16" s="71">
        <f t="shared" si="30"/>
        <v>0</v>
      </c>
      <c r="DZ16" s="71">
        <f t="shared" si="36"/>
        <v>0</v>
      </c>
    </row>
    <row r="17" spans="7:130">
      <c r="G17" s="47"/>
      <c r="T17" s="54"/>
      <c r="BD17" s="62">
        <f t="shared" si="7"/>
        <v>0</v>
      </c>
      <c r="BE17" s="74">
        <f t="shared" si="8"/>
        <v>0</v>
      </c>
      <c r="BF17" s="74">
        <f t="shared" si="9"/>
        <v>0</v>
      </c>
      <c r="BG17" s="74">
        <f t="shared" si="10"/>
        <v>0</v>
      </c>
      <c r="BH17" s="74">
        <f t="shared" si="11"/>
        <v>0</v>
      </c>
      <c r="BI17" s="74">
        <f t="shared" si="12"/>
        <v>0</v>
      </c>
      <c r="BJ17" s="74">
        <f t="shared" si="13"/>
        <v>0</v>
      </c>
      <c r="BK17" s="75">
        <f t="shared" si="14"/>
        <v>0</v>
      </c>
      <c r="CP17" s="71">
        <f t="shared" si="30"/>
        <v>0</v>
      </c>
      <c r="DZ17" s="71">
        <f t="shared" si="36"/>
        <v>0</v>
      </c>
    </row>
    <row r="18" spans="7:130">
      <c r="G18" s="47">
        <v>9</v>
      </c>
      <c r="T18" s="54"/>
      <c r="BD18" s="62">
        <f t="shared" si="7"/>
        <v>9</v>
      </c>
      <c r="BE18" s="74">
        <f t="shared" si="8"/>
        <v>0</v>
      </c>
      <c r="BF18" s="74">
        <f t="shared" si="9"/>
        <v>0</v>
      </c>
      <c r="BG18" s="74">
        <f t="shared" si="10"/>
        <v>1</v>
      </c>
      <c r="BH18" s="74">
        <f t="shared" si="11"/>
        <v>0</v>
      </c>
      <c r="BI18" s="74">
        <f t="shared" si="12"/>
        <v>2</v>
      </c>
      <c r="BJ18" s="74">
        <f t="shared" si="13"/>
        <v>0</v>
      </c>
      <c r="BK18" s="75">
        <f t="shared" si="14"/>
        <v>0</v>
      </c>
      <c r="CP18" s="71">
        <f t="shared" ref="CP18:CP26" si="37">T18</f>
        <v>0</v>
      </c>
      <c r="DZ18" s="71">
        <f t="shared" si="36"/>
        <v>0</v>
      </c>
    </row>
    <row r="19" spans="7:130">
      <c r="G19" s="47"/>
      <c r="T19" s="54"/>
      <c r="BD19" s="62">
        <f t="shared" si="7"/>
        <v>0</v>
      </c>
      <c r="BE19" s="74">
        <f t="shared" si="8"/>
        <v>0</v>
      </c>
      <c r="BF19" s="74">
        <f t="shared" si="9"/>
        <v>0</v>
      </c>
      <c r="BG19" s="74">
        <f t="shared" si="10"/>
        <v>0</v>
      </c>
      <c r="BH19" s="74">
        <f t="shared" si="11"/>
        <v>0</v>
      </c>
      <c r="BI19" s="74">
        <f t="shared" si="12"/>
        <v>0</v>
      </c>
      <c r="BJ19" s="74">
        <f t="shared" si="13"/>
        <v>0</v>
      </c>
      <c r="BK19" s="75">
        <f t="shared" si="14"/>
        <v>0</v>
      </c>
      <c r="CP19" s="71">
        <f t="shared" si="37"/>
        <v>0</v>
      </c>
      <c r="DZ19" s="71">
        <f t="shared" si="36"/>
        <v>0</v>
      </c>
    </row>
    <row r="20" spans="7:130">
      <c r="G20" s="47">
        <v>10</v>
      </c>
      <c r="T20" s="54"/>
      <c r="BD20" s="62">
        <f t="shared" si="7"/>
        <v>10</v>
      </c>
      <c r="BE20" s="74">
        <f t="shared" si="8"/>
        <v>0</v>
      </c>
      <c r="BF20" s="74">
        <f t="shared" si="9"/>
        <v>1</v>
      </c>
      <c r="BG20" s="74">
        <f t="shared" si="10"/>
        <v>0</v>
      </c>
      <c r="BH20" s="74">
        <f t="shared" si="11"/>
        <v>0</v>
      </c>
      <c r="BI20" s="74">
        <f t="shared" si="12"/>
        <v>0</v>
      </c>
      <c r="BJ20" s="74">
        <f t="shared" si="13"/>
        <v>0</v>
      </c>
      <c r="BK20" s="75">
        <f t="shared" si="14"/>
        <v>0</v>
      </c>
      <c r="CP20" s="71">
        <f t="shared" si="37"/>
        <v>0</v>
      </c>
      <c r="DZ20" s="71">
        <f t="shared" si="36"/>
        <v>0</v>
      </c>
    </row>
    <row r="21" spans="7:130">
      <c r="G21" s="47">
        <v>5.6</v>
      </c>
      <c r="T21" s="54"/>
      <c r="BD21" s="62">
        <f t="shared" si="7"/>
        <v>5.6</v>
      </c>
      <c r="BE21" s="74">
        <f t="shared" si="8"/>
        <v>0</v>
      </c>
      <c r="BF21" s="74">
        <f t="shared" si="9"/>
        <v>0</v>
      </c>
      <c r="BG21" s="74">
        <f t="shared" si="10"/>
        <v>0</v>
      </c>
      <c r="BH21" s="74">
        <f t="shared" si="11"/>
        <v>0</v>
      </c>
      <c r="BI21" s="74">
        <f t="shared" si="12"/>
        <v>0</v>
      </c>
      <c r="BJ21" s="74">
        <f t="shared" si="13"/>
        <v>0</v>
      </c>
      <c r="BK21" s="75">
        <f t="shared" si="14"/>
        <v>5.6</v>
      </c>
      <c r="CP21" s="71">
        <f t="shared" si="37"/>
        <v>0</v>
      </c>
      <c r="DZ21" s="71">
        <f t="shared" si="36"/>
        <v>0</v>
      </c>
    </row>
    <row r="22" spans="7:130">
      <c r="G22" s="47"/>
      <c r="T22" s="54"/>
      <c r="BD22" s="62">
        <f t="shared" si="7"/>
        <v>0</v>
      </c>
      <c r="BE22" s="74">
        <f>ROUNDDOWN((BD22/20),0)*(SIGN(ROUNDDOWN(BD22,0)-BD22)+1)</f>
        <v>0</v>
      </c>
      <c r="BF22" s="74">
        <f>ROUNDDOWN((BD22-BE22*20)/10, 0)*(SIGN(ROUNDDOWN(BD22,0)-BD22)+1)</f>
        <v>0</v>
      </c>
      <c r="BG22" s="74">
        <f>((SIGN((((BD22-BE22*20-BF22*10)/5)-1.2))*SIGN((((BD22-BE22*20-BF22*10)/5)-1.2)))*ROUNDUP(((SIGN((BD22-BE22*20-BF22*10)-5)+1)/2),0))*(SIGN(ROUNDDOWN(BD22,0)-BD22)+1)</f>
        <v>0</v>
      </c>
      <c r="BH22" s="74">
        <f>(ROUNDDOWN(((BD22-BE22*20-BF22*10-BG22*5)/3),0)*(SIGN((BD22-BE22*20-BF22*10)-9)*-1)*SQRT(POWER(SIGN((BD22-BE22*20-BF22*10-BG22*5)-4),2)))*(SIGN(ROUNDDOWN(BD22,0)-BD22)+1)</f>
        <v>0</v>
      </c>
      <c r="BI22" s="74">
        <f>ROUNDDOWN(((BD22-BE22*20-BF22*10-BG22*5-BH22*3)/2),0)*(SIGN(ROUNDDOWN(BD22,0)-BD22)+1)</f>
        <v>0</v>
      </c>
      <c r="BJ22" s="74">
        <f>(BD22-BE22*20-BF22*10-BG22*5-BH22*3-BI22*2)*(SIGN(ROUNDDOWN(BD22,0)-BD22)+1)</f>
        <v>0</v>
      </c>
      <c r="BK22" s="75">
        <f>(BD22-BE22*20-BF22*10-BG22*5-BH22*3-BI22*2-BJ22)</f>
        <v>0</v>
      </c>
      <c r="CP22" s="71">
        <f t="shared" si="37"/>
        <v>0</v>
      </c>
      <c r="DZ22" s="71">
        <f t="shared" si="36"/>
        <v>0</v>
      </c>
    </row>
    <row r="23" spans="7:130">
      <c r="G23" s="47">
        <v>5</v>
      </c>
      <c r="T23" s="54"/>
      <c r="BD23" s="62">
        <f t="shared" si="7"/>
        <v>5</v>
      </c>
      <c r="BE23" s="74">
        <f>ROUNDDOWN((BD23/20),0)*(SIGN(ROUNDDOWN(BD23,0)-BD23)+1)</f>
        <v>0</v>
      </c>
      <c r="BF23" s="74">
        <f>ROUNDDOWN((BD23-BE23*20)/10, 0)*(SIGN(ROUNDDOWN(BD23,0)-BD23)+1)</f>
        <v>0</v>
      </c>
      <c r="BG23" s="74">
        <f>((SIGN((((BD23-BE23*20-BF23*10)/5)-1.2))*SIGN((((BD23-BE23*20-BF23*10)/5)-1.2)))*ROUNDUP(((SIGN((BD23-BE23*20-BF23*10)-5)+1)/2),0))*(SIGN(ROUNDDOWN(BD23,0)-BD23)+1)</f>
        <v>1</v>
      </c>
      <c r="BH23" s="74">
        <f>(ROUNDDOWN(((BD23-BE23*20-BF23*10-BG23*5)/3),0)*(SIGN((BD23-BE23*20-BF23*10)-9)*-1)*SQRT(POWER(SIGN((BD23-BE23*20-BF23*10-BG23*5)-4),2)))*(SIGN(ROUNDDOWN(BD23,0)-BD23)+1)</f>
        <v>0</v>
      </c>
      <c r="BI23" s="74">
        <f>ROUNDDOWN(((BD23-BE23*20-BF23*10-BG23*5-BH23*3)/2),0)*(SIGN(ROUNDDOWN(BD23,0)-BD23)+1)</f>
        <v>0</v>
      </c>
      <c r="BJ23" s="74">
        <f>(BD23-BE23*20-BF23*10-BG23*5-BH23*3-BI23*2)*(SIGN(ROUNDDOWN(BD23,0)-BD23)+1)</f>
        <v>0</v>
      </c>
      <c r="BK23" s="75">
        <f>(BD23-BE23*20-BF23*10-BG23*5-BH23*3-BI23*2-BJ23)</f>
        <v>0</v>
      </c>
      <c r="CP23" s="71">
        <f t="shared" si="37"/>
        <v>0</v>
      </c>
      <c r="DZ23" s="71">
        <f t="shared" si="36"/>
        <v>0</v>
      </c>
    </row>
    <row r="24" spans="7:130">
      <c r="G24" s="47">
        <v>5.6</v>
      </c>
      <c r="T24" s="54"/>
      <c r="BD24" s="62">
        <f t="shared" si="7"/>
        <v>5.6</v>
      </c>
      <c r="BE24" s="74">
        <f>ROUNDDOWN((BD24/20),0)*(SIGN(ROUNDDOWN(BD24,0)-BD24)+1)</f>
        <v>0</v>
      </c>
      <c r="BF24" s="74">
        <f>ROUNDDOWN((BD24-BE24*20)/10, 0)*(SIGN(ROUNDDOWN(BD24,0)-BD24)+1)</f>
        <v>0</v>
      </c>
      <c r="BG24" s="74">
        <f>((SIGN((((BD24-BE24*20-BF24*10)/5)-1.2))*SIGN((((BD24-BE24*20-BF24*10)/5)-1.2)))*ROUNDUP(((SIGN((BD24-BE24*20-BF24*10)-5)+1)/2),0))*(SIGN(ROUNDDOWN(BD24,0)-BD24)+1)</f>
        <v>0</v>
      </c>
      <c r="BH24" s="74">
        <f>(ROUNDDOWN(((BD24-BE24*20-BF24*10-BG24*5)/3),0)*(SIGN((BD24-BE24*20-BF24*10)-9)*-1)*SQRT(POWER(SIGN((BD24-BE24*20-BF24*10-BG24*5)-4),2)))*(SIGN(ROUNDDOWN(BD24,0)-BD24)+1)</f>
        <v>0</v>
      </c>
      <c r="BI24" s="74">
        <f>ROUNDDOWN(((BD24-BE24*20-BF24*10-BG24*5-BH24*3)/2),0)*(SIGN(ROUNDDOWN(BD24,0)-BD24)+1)</f>
        <v>0</v>
      </c>
      <c r="BJ24" s="74">
        <f>(BD24-BE24*20-BF24*10-BG24*5-BH24*3-BI24*2)*(SIGN(ROUNDDOWN(BD24,0)-BD24)+1)</f>
        <v>0</v>
      </c>
      <c r="BK24" s="75">
        <f>(BD24-BE24*20-BF24*10-BG24*5-BH24*3-BI24*2-BJ24)</f>
        <v>5.6</v>
      </c>
      <c r="CP24" s="71">
        <f t="shared" si="37"/>
        <v>0</v>
      </c>
      <c r="DZ24" s="71">
        <f t="shared" si="36"/>
        <v>0</v>
      </c>
    </row>
    <row r="25" spans="7:130">
      <c r="G25" s="47">
        <v>3.5</v>
      </c>
      <c r="T25" s="54"/>
      <c r="BD25" s="62">
        <f t="shared" si="7"/>
        <v>3.5</v>
      </c>
      <c r="BE25" s="74">
        <f>ROUNDDOWN((BD25/20),0)*(SIGN(ROUNDDOWN(BD25,0)-BD25)+1)</f>
        <v>0</v>
      </c>
      <c r="BF25" s="74">
        <f>ROUNDDOWN((BD25-BE25*20)/10, 0)*(SIGN(ROUNDDOWN(BD25,0)-BD25)+1)</f>
        <v>0</v>
      </c>
      <c r="BG25" s="74">
        <f>((SIGN((((BD25-BE25*20-BF25*10)/5)-1.2))*SIGN((((BD25-BE25*20-BF25*10)/5)-1.2)))*ROUNDUP(((SIGN((BD25-BE25*20-BF25*10)-5)+1)/2),0))*(SIGN(ROUNDDOWN(BD25,0)-BD25)+1)</f>
        <v>0</v>
      </c>
      <c r="BH25" s="74">
        <f>(ROUNDDOWN(((BD25-BE25*20-BF25*10-BG25*5)/3),0)*(SIGN((BD25-BE25*20-BF25*10)-9)*-1)*SQRT(POWER(SIGN((BD25-BE25*20-BF25*10-BG25*5)-4),2)))*(SIGN(ROUNDDOWN(BD25,0)-BD25)+1)</f>
        <v>0</v>
      </c>
      <c r="BI25" s="74">
        <f>ROUNDDOWN(((BD25-BE25*20-BF25*10-BG25*5-BH25*3)/2),0)*(SIGN(ROUNDDOWN(BD25,0)-BD25)+1)</f>
        <v>0</v>
      </c>
      <c r="BJ25" s="74">
        <f>(BD25-BE25*20-BF25*10-BG25*5-BH25*3-BI25*2)*(SIGN(ROUNDDOWN(BD25,0)-BD25)+1)</f>
        <v>0</v>
      </c>
      <c r="BK25" s="75">
        <f>(BD25-BE25*20-BF25*10-BG25*5-BH25*3-BI25*2-BJ25)</f>
        <v>3.5</v>
      </c>
      <c r="CP25" s="71">
        <f t="shared" si="37"/>
        <v>0</v>
      </c>
      <c r="DZ25" s="71">
        <f t="shared" si="36"/>
        <v>0</v>
      </c>
    </row>
    <row r="26" spans="7:130" ht="15.75" thickBot="1">
      <c r="G26" s="72"/>
      <c r="T26" s="78"/>
      <c r="BD26" s="62">
        <f t="shared" si="7"/>
        <v>0</v>
      </c>
      <c r="BE26" s="74">
        <f>ROUNDDOWN((BD26/20),0)*(SIGN(ROUNDDOWN(BD26,0)-BD26)+1)</f>
        <v>0</v>
      </c>
      <c r="BF26" s="74">
        <f>ROUNDDOWN((BD26-BE26*20)/10, 0)*(SIGN(ROUNDDOWN(BD26,0)-BD26)+1)</f>
        <v>0</v>
      </c>
      <c r="BG26" s="74">
        <f>((SIGN((((BD26-BE26*20-BF26*10)/5)-1.2))*SIGN((((BD26-BE26*20-BF26*10)/5)-1.2)))*ROUNDUP(((SIGN((BD26-BE26*20-BF26*10)-5)+1)/2),0))*(SIGN(ROUNDDOWN(BD26,0)-BD26)+1)</f>
        <v>0</v>
      </c>
      <c r="BH26" s="74">
        <f>(ROUNDDOWN(((BD26-BE26*20-BF26*10-BG26*5)/3),0)*(SIGN((BD26-BE26*20-BF26*10)-9)*-1)*SQRT(POWER(SIGN((BD26-BE26*20-BF26*10-BG26*5)-4),2)))*(SIGN(ROUNDDOWN(BD26,0)-BD26)+1)</f>
        <v>0</v>
      </c>
      <c r="BI26" s="74">
        <f>ROUNDDOWN(((BD26-BE26*20-BF26*10-BG26*5-BH26*3)/2),0)*(SIGN(ROUNDDOWN(BD26,0)-BD26)+1)</f>
        <v>0</v>
      </c>
      <c r="BJ26" s="74">
        <f>(BD26-BE26*20-BF26*10-BG26*5-BH26*3-BI26*2)*(SIGN(ROUNDDOWN(BD26,0)-BD26)+1)</f>
        <v>0</v>
      </c>
      <c r="BK26" s="75">
        <f>(BD26-BE26*20-BF26*10-BG26*5-BH26*3-BI26*2-BJ26)</f>
        <v>0</v>
      </c>
      <c r="CP26" s="71">
        <f t="shared" si="37"/>
        <v>0</v>
      </c>
      <c r="DZ26" s="71">
        <f t="shared" si="36"/>
        <v>0</v>
      </c>
    </row>
    <row r="27" spans="7:130" ht="15.75" thickBot="1">
      <c r="G27" s="73">
        <f t="shared" ref="G27" si="38">SUM(G2:G26)</f>
        <v>116.49999999999999</v>
      </c>
      <c r="T27" s="79">
        <f t="shared" ref="T27" si="39">SUM(T2:T26)</f>
        <v>15.77</v>
      </c>
      <c r="BD27" s="76"/>
      <c r="BE27" s="77">
        <f>SUM(BE2:BE26)</f>
        <v>1</v>
      </c>
      <c r="BF27" s="77">
        <f t="shared" ref="BF27:BJ27" si="40">SUM(BF2:BF26)</f>
        <v>3</v>
      </c>
      <c r="BG27" s="77">
        <f t="shared" si="40"/>
        <v>5</v>
      </c>
      <c r="BH27" s="77">
        <f t="shared" si="40"/>
        <v>2</v>
      </c>
      <c r="BI27" s="77">
        <f t="shared" si="40"/>
        <v>5</v>
      </c>
      <c r="BJ27" s="77">
        <f t="shared" si="40"/>
        <v>0</v>
      </c>
      <c r="BK27" s="77"/>
      <c r="DZ27" s="71"/>
    </row>
    <row r="28" spans="7:130">
      <c r="DZ28" s="71"/>
    </row>
    <row r="29" spans="7:130">
      <c r="DZ29" s="71"/>
    </row>
    <row r="30" spans="7:130">
      <c r="DZ30" s="71"/>
    </row>
    <row r="31" spans="7:130">
      <c r="DZ31" s="71"/>
    </row>
    <row r="32" spans="7:130">
      <c r="DZ32" s="71"/>
    </row>
    <row r="33" spans="130:130">
      <c r="DZ33" s="71"/>
    </row>
    <row r="34" spans="130:130">
      <c r="DZ34" s="71"/>
    </row>
    <row r="35" spans="130:130">
      <c r="DZ35" s="71"/>
    </row>
    <row r="36" spans="130:130">
      <c r="DZ36" s="71"/>
    </row>
    <row r="37" spans="130:130">
      <c r="DZ37" s="71"/>
    </row>
    <row r="38" spans="130:130">
      <c r="DZ38" s="71"/>
    </row>
    <row r="39" spans="130:130">
      <c r="DZ39" s="71"/>
    </row>
    <row r="40" spans="130:130">
      <c r="DZ40" s="71"/>
    </row>
    <row r="41" spans="130:130">
      <c r="DZ41" s="71"/>
    </row>
    <row r="42" spans="130:130">
      <c r="DZ42" s="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5:R12"/>
  <sheetViews>
    <sheetView tabSelected="1" workbookViewId="0">
      <selection activeCell="J12" sqref="J12"/>
    </sheetView>
  </sheetViews>
  <sheetFormatPr defaultRowHeight="15"/>
  <cols>
    <col min="1" max="1" width="15" customWidth="1"/>
    <col min="3" max="3" width="17.28515625" customWidth="1"/>
    <col min="9" max="9" width="12.5703125" customWidth="1"/>
  </cols>
  <sheetData>
    <row r="5" spans="1:18"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s="86" t="s">
        <v>53</v>
      </c>
      <c r="K5" s="86"/>
      <c r="L5" s="86"/>
      <c r="M5" s="86"/>
      <c r="N5" s="86"/>
      <c r="O5" s="86"/>
      <c r="P5" s="86"/>
      <c r="Q5" s="86"/>
      <c r="R5" s="86"/>
    </row>
    <row r="6" spans="1:18" ht="17.25">
      <c r="A6" s="80" t="s">
        <v>5</v>
      </c>
      <c r="B6" s="81">
        <f>овощи!G27</f>
        <v>116.49999999999999</v>
      </c>
      <c r="C6" s="82"/>
      <c r="D6" s="83">
        <f>овощи!BE27</f>
        <v>1</v>
      </c>
      <c r="E6" s="83">
        <f>овощи!BF27</f>
        <v>3</v>
      </c>
      <c r="F6" s="83">
        <f>овощи!BG27</f>
        <v>5</v>
      </c>
      <c r="G6" s="83">
        <f>овощи!BH27</f>
        <v>2</v>
      </c>
      <c r="H6" s="83">
        <f>овощи!BI27</f>
        <v>5</v>
      </c>
      <c r="I6" s="83">
        <f>овощи!BJ27</f>
        <v>0</v>
      </c>
      <c r="J6" s="84">
        <f>LARGE(овощи!$BK$2:$BK$26,COLUMN(A4))</f>
        <v>10.8</v>
      </c>
      <c r="K6" s="84">
        <f>LARGE(овощи!$BK$2:$BK$26,COLUMN(B4))</f>
        <v>5.6</v>
      </c>
      <c r="L6" s="84">
        <f>LARGE(овощи!$BK$2:$BK$26,COLUMN(C4))</f>
        <v>5.6</v>
      </c>
      <c r="M6" s="84">
        <f>LARGE(овощи!$BK$2:$BK$26,COLUMN(D4))</f>
        <v>3.5</v>
      </c>
      <c r="N6" s="84">
        <f>LARGE(овощи!$BK$2:$BK$26,COLUMN(E4))</f>
        <v>0</v>
      </c>
      <c r="O6" s="84">
        <f>LARGE(овощи!$BK$2:$BK$26,COLUMN(F4))</f>
        <v>0</v>
      </c>
      <c r="P6" s="84">
        <f>LARGE(овощи!$BK$2:$BK$26,COLUMN(G4))</f>
        <v>0</v>
      </c>
      <c r="Q6" s="84">
        <f>LARGE(овощи!$BK$2:$BK$26,COLUMN(H4))</f>
        <v>0</v>
      </c>
      <c r="R6" s="84">
        <f>LARGE(овощи!$BK$2:$BK$26,COLUMN(I4))</f>
        <v>0</v>
      </c>
    </row>
    <row r="8" spans="1:18">
      <c r="A8" s="85" t="s">
        <v>54</v>
      </c>
      <c r="B8" s="85"/>
      <c r="C8" s="85"/>
      <c r="D8" s="87" t="s">
        <v>55</v>
      </c>
      <c r="E8" s="87" t="s">
        <v>56</v>
      </c>
      <c r="F8" s="87" t="s">
        <v>57</v>
      </c>
      <c r="G8" s="87" t="s">
        <v>58</v>
      </c>
      <c r="H8" s="87" t="s">
        <v>59</v>
      </c>
      <c r="I8" s="87" t="s">
        <v>60</v>
      </c>
      <c r="J8" s="87" t="s">
        <v>61</v>
      </c>
      <c r="K8" s="87" t="s">
        <v>62</v>
      </c>
      <c r="L8" s="87"/>
      <c r="M8" s="87"/>
      <c r="N8" s="87"/>
      <c r="O8" s="87"/>
      <c r="P8" s="87"/>
      <c r="Q8" s="87"/>
      <c r="R8" s="87"/>
    </row>
    <row r="10" spans="1:18" ht="17.25">
      <c r="A10" s="88" t="s">
        <v>18</v>
      </c>
      <c r="B10" s="89">
        <f>овощи!T27</f>
        <v>15.77</v>
      </c>
      <c r="C10" s="90"/>
      <c r="D10" s="91">
        <f>LARGE(овощи!$CP$2:$CP$26,COLUMN(A1))</f>
        <v>3.5</v>
      </c>
      <c r="E10" s="91">
        <f>LARGE(овощи!$CP$2:$CP$26,COLUMN(B1))</f>
        <v>3.5</v>
      </c>
      <c r="F10" s="91">
        <f>LARGE(овощи!$CP$2:$CP$26,COLUMN(C1))</f>
        <v>2</v>
      </c>
      <c r="G10" s="91">
        <f>LARGE(овощи!$CP$2:$CP$26,COLUMN(D1))</f>
        <v>2</v>
      </c>
      <c r="H10" s="91">
        <f>LARGE(овощи!$CP$2:$CP$26,COLUMN(E1))</f>
        <v>1</v>
      </c>
      <c r="I10" s="91">
        <f>LARGE(овощи!$CP$2:$CP$26,COLUMN(F1))</f>
        <v>1</v>
      </c>
      <c r="J10" s="91">
        <f>LARGE(овощи!$CP$2:$CP$26,COLUMN(G1))</f>
        <v>1</v>
      </c>
      <c r="K10" s="91">
        <f>LARGE(овощи!$CP$2:$CP$26,COLUMN(H1))</f>
        <v>0.67</v>
      </c>
      <c r="L10" s="91">
        <f>LARGE(овощи!$CP$2:$CP$26,COLUMN(I1))</f>
        <v>0.6</v>
      </c>
      <c r="M10" s="91">
        <f>LARGE(овощи!$CP$2:$CP$26,COLUMN(J1))</f>
        <v>0.5</v>
      </c>
      <c r="N10" s="91">
        <f>LARGE(овощи!$CP$2:$CP$26,COLUMN(K1))</f>
        <v>0</v>
      </c>
      <c r="O10" s="91">
        <f>LARGE(овощи!$CP$2:$CP$26,COLUMN(L1))</f>
        <v>0</v>
      </c>
      <c r="P10" s="91">
        <f>LARGE(овощи!$CP$2:$CP$26,COLUMN(M1))</f>
        <v>0</v>
      </c>
      <c r="Q10" s="91">
        <f>LARGE(овощи!$CP$2:$CP$26,COLUMN(N1))</f>
        <v>0</v>
      </c>
      <c r="R10" s="91">
        <f>LARGE([1]овощи!$CP$2:$CP$26,COLUMN(O1))</f>
        <v>0</v>
      </c>
    </row>
    <row r="12" spans="1:18">
      <c r="A12" s="85" t="s">
        <v>54</v>
      </c>
      <c r="B12" s="85"/>
      <c r="C12" s="85"/>
      <c r="D12" s="87" t="s">
        <v>63</v>
      </c>
      <c r="E12" s="87" t="s">
        <v>64</v>
      </c>
      <c r="F12" s="87" t="s">
        <v>65</v>
      </c>
      <c r="G12" s="87" t="s">
        <v>66</v>
      </c>
      <c r="H12" s="87" t="s">
        <v>67</v>
      </c>
      <c r="I12" s="87" t="s">
        <v>68</v>
      </c>
      <c r="J12" s="87"/>
      <c r="K12" s="87"/>
      <c r="L12" s="87"/>
      <c r="M12" s="87"/>
      <c r="N12" s="87"/>
      <c r="O12" s="87"/>
      <c r="P12" s="87"/>
      <c r="Q12" s="87"/>
      <c r="R12" s="87"/>
    </row>
  </sheetData>
  <mergeCells count="3">
    <mergeCell ref="J5:R5"/>
    <mergeCell ref="A8:C8"/>
    <mergeCell ref="A12:C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овощи</vt:lpstr>
      <vt:lpstr>результат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ultra_mod</dc:creator>
  <cp:lastModifiedBy>ultra_mod</cp:lastModifiedBy>
  <dcterms:created xsi:type="dcterms:W3CDTF">2013-07-30T18:36:25Z</dcterms:created>
  <dcterms:modified xsi:type="dcterms:W3CDTF">2013-07-30T18:55:38Z</dcterms:modified>
</cp:coreProperties>
</file>