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3250" windowHeight="13890" activeTab="1"/>
  </bookViews>
  <sheets>
    <sheet name="списки" sheetId="9" r:id="rId1"/>
    <sheet name="Январь 2025" sheetId="6" r:id="rId2"/>
  </sheets>
  <calcPr calcId="162913"/>
</workbook>
</file>

<file path=xl/calcChain.xml><?xml version="1.0" encoding="utf-8"?>
<calcChain xmlns="http://schemas.openxmlformats.org/spreadsheetml/2006/main">
  <c r="AB13" i="6" l="1"/>
  <c r="AC13" i="6"/>
  <c r="AB15" i="6"/>
  <c r="AC15" i="6"/>
  <c r="AB17" i="6"/>
  <c r="AC17" i="6"/>
  <c r="AB19" i="6"/>
  <c r="AC19" i="6"/>
  <c r="AB21" i="6"/>
  <c r="AC21" i="6"/>
  <c r="AB23" i="6"/>
  <c r="AC23" i="6"/>
  <c r="AB25" i="6"/>
  <c r="AC25" i="6"/>
  <c r="AB27" i="6"/>
  <c r="AC27" i="6"/>
  <c r="AB29" i="6"/>
  <c r="AC29" i="6"/>
  <c r="AC11" i="6"/>
  <c r="AB11" i="6"/>
  <c r="X20" i="6"/>
  <c r="Y20" i="6"/>
  <c r="Z20" i="6"/>
  <c r="AA20" i="6"/>
  <c r="X22" i="6"/>
  <c r="Y22" i="6"/>
  <c r="Z22" i="6"/>
  <c r="AA22" i="6"/>
  <c r="X24" i="6"/>
  <c r="Y24" i="6"/>
  <c r="Z24" i="6"/>
  <c r="AA24" i="6"/>
  <c r="X26" i="6"/>
  <c r="Y26" i="6"/>
  <c r="Z26" i="6"/>
  <c r="AA26" i="6"/>
  <c r="X28" i="6"/>
  <c r="Y28" i="6"/>
  <c r="Z28" i="6"/>
  <c r="AA28" i="6"/>
  <c r="X30" i="6"/>
  <c r="Y30" i="6"/>
  <c r="Z30" i="6"/>
  <c r="AA30" i="6"/>
  <c r="AA18" i="6"/>
  <c r="Z18" i="6"/>
  <c r="Y18" i="6"/>
  <c r="X18" i="6"/>
  <c r="Y16" i="6"/>
  <c r="Z16" i="6"/>
  <c r="AA16" i="6"/>
  <c r="Y14" i="6"/>
  <c r="Z14" i="6"/>
  <c r="AA14" i="6"/>
  <c r="Y12" i="6"/>
  <c r="Z12" i="6"/>
  <c r="AA12" i="6"/>
  <c r="Y10" i="6"/>
  <c r="Z10" i="6"/>
  <c r="AA10" i="6"/>
  <c r="M10" i="6"/>
  <c r="N10" i="6"/>
  <c r="O10" i="6"/>
  <c r="P10" i="6"/>
  <c r="Q10" i="6"/>
  <c r="R10" i="6"/>
  <c r="S10" i="6"/>
  <c r="T10" i="6"/>
  <c r="U10" i="6"/>
  <c r="V10" i="6"/>
  <c r="W10" i="6"/>
  <c r="X10" i="6"/>
  <c r="M12" i="6"/>
  <c r="N12" i="6"/>
  <c r="O12" i="6"/>
  <c r="P12" i="6"/>
  <c r="Q12" i="6"/>
  <c r="R12" i="6"/>
  <c r="S12" i="6"/>
  <c r="T12" i="6"/>
  <c r="U12" i="6"/>
  <c r="V12" i="6"/>
  <c r="W12" i="6"/>
  <c r="X12" i="6"/>
  <c r="M14" i="6"/>
  <c r="N14" i="6"/>
  <c r="O14" i="6"/>
  <c r="P14" i="6"/>
  <c r="Q14" i="6"/>
  <c r="R14" i="6"/>
  <c r="S14" i="6"/>
  <c r="T14" i="6"/>
  <c r="U14" i="6"/>
  <c r="V14" i="6"/>
  <c r="W14" i="6"/>
  <c r="X14" i="6"/>
  <c r="M16" i="6"/>
  <c r="N16" i="6"/>
  <c r="O16" i="6"/>
  <c r="P16" i="6"/>
  <c r="Q16" i="6"/>
  <c r="R16" i="6"/>
  <c r="S16" i="6"/>
  <c r="T16" i="6"/>
  <c r="U16" i="6"/>
  <c r="V16" i="6"/>
  <c r="W16" i="6"/>
  <c r="X16" i="6"/>
  <c r="M18" i="6"/>
  <c r="N18" i="6"/>
  <c r="O18" i="6"/>
  <c r="P18" i="6"/>
  <c r="Q18" i="6"/>
  <c r="R18" i="6"/>
  <c r="S18" i="6"/>
  <c r="T18" i="6"/>
  <c r="U18" i="6"/>
  <c r="V18" i="6"/>
  <c r="W18" i="6"/>
  <c r="M20" i="6"/>
  <c r="N20" i="6"/>
  <c r="O20" i="6"/>
  <c r="P20" i="6"/>
  <c r="Q20" i="6"/>
  <c r="R20" i="6"/>
  <c r="S20" i="6"/>
  <c r="T20" i="6"/>
  <c r="U20" i="6"/>
  <c r="V20" i="6"/>
  <c r="W20" i="6"/>
  <c r="M22" i="6"/>
  <c r="N22" i="6"/>
  <c r="O22" i="6"/>
  <c r="P22" i="6"/>
  <c r="Q22" i="6"/>
  <c r="R22" i="6"/>
  <c r="S22" i="6"/>
  <c r="T22" i="6"/>
  <c r="U22" i="6"/>
  <c r="V22" i="6"/>
  <c r="W22" i="6"/>
  <c r="M24" i="6"/>
  <c r="N24" i="6"/>
  <c r="O24" i="6"/>
  <c r="P24" i="6"/>
  <c r="Q24" i="6"/>
  <c r="R24" i="6"/>
  <c r="S24" i="6"/>
  <c r="T24" i="6"/>
  <c r="U24" i="6"/>
  <c r="V24" i="6"/>
  <c r="W24" i="6"/>
  <c r="M26" i="6"/>
  <c r="N26" i="6"/>
  <c r="O26" i="6"/>
  <c r="P26" i="6"/>
  <c r="Q26" i="6"/>
  <c r="R26" i="6"/>
  <c r="S26" i="6"/>
  <c r="T26" i="6"/>
  <c r="U26" i="6"/>
  <c r="V26" i="6"/>
  <c r="W26" i="6"/>
  <c r="M28" i="6"/>
  <c r="N28" i="6"/>
  <c r="O28" i="6"/>
  <c r="P28" i="6"/>
  <c r="Q28" i="6"/>
  <c r="R28" i="6"/>
  <c r="S28" i="6"/>
  <c r="T28" i="6"/>
  <c r="U28" i="6"/>
  <c r="V28" i="6"/>
  <c r="W28" i="6"/>
  <c r="M30" i="6"/>
  <c r="N30" i="6"/>
  <c r="O30" i="6"/>
  <c r="P30" i="6"/>
  <c r="Q30" i="6"/>
  <c r="R30" i="6"/>
  <c r="S30" i="6"/>
  <c r="T30" i="6"/>
  <c r="U30" i="6"/>
  <c r="V30" i="6"/>
  <c r="W30" i="6"/>
  <c r="AB7" i="6"/>
  <c r="T8" i="6" l="1"/>
  <c r="S8" i="6"/>
  <c r="R8" i="6"/>
  <c r="N8" i="6"/>
  <c r="O8" i="6"/>
  <c r="P8" i="6"/>
  <c r="Q8" i="6"/>
  <c r="U8" i="6"/>
  <c r="V8" i="6"/>
  <c r="W8" i="6"/>
  <c r="X8" i="6"/>
  <c r="Y8" i="6"/>
  <c r="Z8" i="6"/>
  <c r="AA8" i="6"/>
  <c r="M8" i="6"/>
  <c r="AC9" i="6" l="1"/>
  <c r="AC7" i="6"/>
  <c r="AB9" i="6" l="1"/>
  <c r="AU9" i="6" l="1"/>
  <c r="AU11" i="6"/>
  <c r="AU13" i="6"/>
  <c r="AU15" i="6"/>
  <c r="AU17" i="6"/>
  <c r="AU19" i="6"/>
  <c r="AU21" i="6"/>
  <c r="AU23" i="6"/>
  <c r="AU25" i="6"/>
  <c r="AU27" i="6"/>
  <c r="AU29" i="6"/>
  <c r="AT9" i="6"/>
  <c r="AT11" i="6"/>
  <c r="K11" i="6" s="1"/>
  <c r="AT13" i="6"/>
  <c r="AT15" i="6"/>
  <c r="AT17" i="6"/>
  <c r="AT19" i="6"/>
  <c r="AT21" i="6"/>
  <c r="AT23" i="6"/>
  <c r="AT25" i="6"/>
  <c r="AT27" i="6"/>
  <c r="AT29" i="6"/>
  <c r="L11" i="6"/>
  <c r="L13" i="6"/>
  <c r="L15" i="6"/>
  <c r="L21" i="6"/>
  <c r="L23" i="6"/>
  <c r="L25" i="6"/>
  <c r="K15" i="6"/>
  <c r="K17" i="6"/>
  <c r="K19" i="6"/>
  <c r="K23" i="6"/>
  <c r="K25" i="6"/>
  <c r="K27" i="6"/>
  <c r="K29" i="6"/>
  <c r="AU7" i="6"/>
  <c r="AT7" i="6"/>
  <c r="K7" i="6" s="1"/>
  <c r="L7" i="6"/>
  <c r="K13" i="6" l="1"/>
  <c r="L29" i="6"/>
  <c r="L27" i="6"/>
  <c r="K21" i="6"/>
  <c r="L19" i="6"/>
  <c r="L17" i="6"/>
  <c r="L9" i="6"/>
  <c r="K9" i="6"/>
</calcChain>
</file>

<file path=xl/sharedStrings.xml><?xml version="1.0" encoding="utf-8"?>
<sst xmlns="http://schemas.openxmlformats.org/spreadsheetml/2006/main" count="401" uniqueCount="76">
  <si>
    <t>Табельный номер</t>
  </si>
  <si>
    <t>В</t>
  </si>
  <si>
    <t>Должность</t>
  </si>
  <si>
    <t>№ п/п</t>
  </si>
  <si>
    <t>Начальник участка</t>
  </si>
  <si>
    <t>Специалист по делопроизводству</t>
  </si>
  <si>
    <t>Помощник машиниста</t>
  </si>
  <si>
    <t>Машинист копрово-бурильной установки</t>
  </si>
  <si>
    <t>Наименование объекта</t>
  </si>
  <si>
    <t>Юридическое лицо</t>
  </si>
  <si>
    <t>Ноглики</t>
  </si>
  <si>
    <t>Итого отработано за первую половину месяца</t>
  </si>
  <si>
    <t>Числа месяца</t>
  </si>
  <si>
    <t>Гражданство</t>
  </si>
  <si>
    <t>Дата приема</t>
  </si>
  <si>
    <t>Россия</t>
  </si>
  <si>
    <t>Киргизия</t>
  </si>
  <si>
    <t xml:space="preserve">Помощник машиниста </t>
  </si>
  <si>
    <t xml:space="preserve">Машинист копрово-бурильной установки </t>
  </si>
  <si>
    <t>Производитель работ</t>
  </si>
  <si>
    <t>Водитель</t>
  </si>
  <si>
    <t>Ф.И.О. полностью</t>
  </si>
  <si>
    <t>Ответственный сотрудник</t>
  </si>
  <si>
    <t>В.В. Кочегуров</t>
  </si>
  <si>
    <t>Б</t>
  </si>
  <si>
    <t>-</t>
  </si>
  <si>
    <t>НН</t>
  </si>
  <si>
    <t>Неявки по невыясненным причинам</t>
  </si>
  <si>
    <t>ОУ</t>
  </si>
  <si>
    <t>Время отсутствия работника по уважительной причине  (без оплаты)</t>
  </si>
  <si>
    <t>ОТ</t>
  </si>
  <si>
    <t>НБ</t>
  </si>
  <si>
    <t>Отстранение от работы без оплаты</t>
  </si>
  <si>
    <t>Выходные дни</t>
  </si>
  <si>
    <t>МД</t>
  </si>
  <si>
    <t>Отстранение от работы на период прохождение медосмотра и дактилоскопии</t>
  </si>
  <si>
    <t>ПУ</t>
  </si>
  <si>
    <t>Дни в пути</t>
  </si>
  <si>
    <t>ПР</t>
  </si>
  <si>
    <t>Прогул</t>
  </si>
  <si>
    <t>ОД</t>
  </si>
  <si>
    <t>Дополнительный отпуск</t>
  </si>
  <si>
    <t>К</t>
  </si>
  <si>
    <t>Командировка</t>
  </si>
  <si>
    <t>МО</t>
  </si>
  <si>
    <t>Междувахтовый отдых</t>
  </si>
  <si>
    <t>дней</t>
  </si>
  <si>
    <t>часов</t>
  </si>
  <si>
    <t>Итого отработано за вторую половину месяца</t>
  </si>
  <si>
    <t>Итого за месяц</t>
  </si>
  <si>
    <t>Я</t>
  </si>
  <si>
    <t>Примечание</t>
  </si>
  <si>
    <t>15.01.2025 Г. УБЫЛ В ЯКУТСК</t>
  </si>
  <si>
    <t>ОБОЗНАЧЕНИЯ</t>
  </si>
  <si>
    <t>ДО</t>
  </si>
  <si>
    <t>Отпуск без сохранения заработной платы</t>
  </si>
  <si>
    <t>Ежегодный оплачиваемый отпуск</t>
  </si>
  <si>
    <t>У</t>
  </si>
  <si>
    <t>Учебный отпуск</t>
  </si>
  <si>
    <t>РВ</t>
  </si>
  <si>
    <t>Работа в выходные дни</t>
  </si>
  <si>
    <t>Временная нетрудоспособность (больничный)</t>
  </si>
  <si>
    <t>ПК</t>
  </si>
  <si>
    <t>Перекомандировка</t>
  </si>
  <si>
    <t>заполнение</t>
  </si>
  <si>
    <t>подсказка</t>
  </si>
  <si>
    <t>П</t>
  </si>
  <si>
    <t>Праздничный день</t>
  </si>
  <si>
    <t>явка (рабочий день)</t>
  </si>
  <si>
    <t>часы в табель</t>
  </si>
  <si>
    <t xml:space="preserve">Табель учета рабочего времени за </t>
  </si>
  <si>
    <t>январь</t>
  </si>
  <si>
    <t>командировка</t>
  </si>
  <si>
    <t>с</t>
  </si>
  <si>
    <t>по</t>
  </si>
  <si>
    <t>((--(M$6&amp;$I$3)&lt;$I7)+(--(M$6&amp;$I$3)&gt;$J7))*(M7="К")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</si>
</sst>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11" fillId="0" borderId="0" xfId="0" applyFont="1" applyAlignment="1"/>
    <xf numFmtId="0" fontId="10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0" borderId="6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4" borderId="0" xfId="1" applyFont="1" applyFill="1" applyBorder="1" applyAlignment="1">
      <alignment vertical="center"/>
    </xf>
    <xf numFmtId="0" fontId="3" fillId="0" borderId="0" xfId="0" applyFont="1"/>
    <xf numFmtId="0" fontId="16" fillId="0" borderId="0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16" fontId="12" fillId="0" borderId="3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9" fillId="0" borderId="0" xfId="0" applyNumberFormat="1" applyFont="1" applyAlignment="1">
      <alignment horizontal="left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 vertical="top" wrapText="1"/>
    </xf>
    <xf numFmtId="14" fontId="12" fillId="0" borderId="2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4" fontId="11" fillId="0" borderId="0" xfId="0" applyNumberFormat="1" applyFont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21">
    <cellStyle name="Обычный" xfId="0" builtinId="0"/>
    <cellStyle name="Обычный 11 6 3 2 4 2 3 4 2 2 2 3 2 3 2 2 2 2 4 2 2 2 2 2 2 2 3 2 2" xfId="14"/>
    <cellStyle name="Обычный 11 6 3 2 4 2 3 4 2 2 2 3 2 3 2 2 2 2 4 2 2 2 2 2 2 2 3 2 2 2" xfId="7"/>
    <cellStyle name="Обычный 11 6 3 2 4 2 3 4 2 2 2 3 2 4 2 2 2 2 2 4 2 2 2 2 2 2 2 2 2 2 2 2" xfId="13"/>
    <cellStyle name="Обычный 11 6 3 2 4 2 3 4 2 2 2 3 2 4 2 2 2 2 2 4 2 2 2 2 2 2 2 2 2 2 2 2 2" xfId="6"/>
    <cellStyle name="Обычный 11 6 3 2 4 2 3 4 2 2 2 3 2 4 2 2 2 2 2 4 2 2 2 2 2 2 2 2 3 2 2" xfId="16"/>
    <cellStyle name="Обычный 11 6 3 2 4 2 3 4 2 2 2 3 2 4 2 2 2 2 2 4 2 2 2 2 2 2 2 2 3 2 2 2" xfId="9"/>
    <cellStyle name="Обычный 11 6 3 2 4 2 3 4 2 2 2 3 2 4 2 3 2 2 2 2 2 3 2 2 2 2 2 2 2 3 2 2" xfId="15"/>
    <cellStyle name="Обычный 11 6 3 2 4 2 3 4 2 2 2 3 2 4 2 3 2 2 2 2 2 3 2 2 2 2 2 2 2 3 2 2 2" xfId="8"/>
    <cellStyle name="Обычный 11 6 3 2 4 2 3 4 2 2 2 3 2 4 2 3 2 2 4 2 2 2 2 2 2 2 3 2 2" xfId="18"/>
    <cellStyle name="Обычный 11 6 3 2 4 2 3 4 2 2 2 3 2 4 2 3 2 2 4 2 2 2 2 2 2 2 3 2 2 2" xfId="11"/>
    <cellStyle name="Обычный 11 6 3 2 4 2 3 4 2 2 2 3 2 4 2 3 2 3 2 2 2 2 3 2 2 2 2 2 2 2 3 2 2" xfId="19"/>
    <cellStyle name="Обычный 11 6 3 2 4 2 3 4 2 2 2 3 2 4 2 3 2 3 2 2 2 2 3 2 2 2 4 2 2 2 2 2 2" xfId="20"/>
    <cellStyle name="Обычный 11 6 3 2 4 2 3 4 2 2 2 3 2 4 2 3 2 3 2 2 2 2 3 2 2 2 4 2 2 2 2 2 2 2" xfId="12"/>
    <cellStyle name="Обычный 11 6 3 2 4 2 3 4 2 2 2 3 2 4 2 3 2 3 2 2 2 4 2 2 2 2 2 2 2 3 2 2" xfId="17"/>
    <cellStyle name="Обычный 11 6 3 2 4 2 3 4 2 2 2 3 2 4 2 3 2 3 2 2 2 4 2 2 2 2 2 2 2 3 2 2 2" xfId="10"/>
    <cellStyle name="Обычный 2" xfId="2"/>
    <cellStyle name="Обычный 3" xfId="3"/>
    <cellStyle name="Обычный 3 2" xfId="5"/>
    <cellStyle name="Обычный 4" xfId="1"/>
    <cellStyle name="Обычный 5" xfId="4"/>
  </cellStyles>
  <dxfs count="20">
    <dxf>
      <fill>
        <patternFill>
          <bgColor rgb="FFE62B06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9" defaultPivotStyle="PivotStyleLight16"/>
  <colors>
    <mruColors>
      <color rgb="FFE62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D1:D19" totalsRowShown="0" headerRowDxfId="19" dataDxfId="18" dataCellStyle="Обычный 4">
  <autoFilter ref="D1:D19"/>
  <tableColumns count="1">
    <tableColumn id="1" name="подсказка" dataDxfId="17" dataCellStyle="Обычный 4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19" headerRowDxfId="16" dataDxfId="15" dataCellStyle="Обычный 4">
  <autoFilter ref="A1:B19"/>
  <tableColumns count="2">
    <tableColumn id="1" name="заполнение" totalsRowFunction="count" dataDxfId="14" totalsRowDxfId="13" dataCellStyle="Обычный 4"/>
    <tableColumn id="2" name="часы в табель" dataDxfId="12" totalsRowDxfId="11" dataCellStyle="Обычный 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6" sqref="B16"/>
    </sheetView>
  </sheetViews>
  <sheetFormatPr defaultRowHeight="11.25" x14ac:dyDescent="0.2"/>
  <cols>
    <col min="1" max="1" width="10.5" customWidth="1"/>
    <col min="2" max="2" width="15.5" customWidth="1"/>
    <col min="4" max="4" width="12.5" customWidth="1"/>
    <col min="6" max="6" width="9.1640625" customWidth="1"/>
  </cols>
  <sheetData>
    <row r="1" spans="1:4" x14ac:dyDescent="0.2">
      <c r="A1" s="41" t="s">
        <v>64</v>
      </c>
      <c r="B1" s="41" t="s">
        <v>69</v>
      </c>
      <c r="D1" s="41" t="s">
        <v>65</v>
      </c>
    </row>
    <row r="2" spans="1:4" ht="15.75" x14ac:dyDescent="0.2">
      <c r="A2" s="40" t="s">
        <v>24</v>
      </c>
      <c r="B2" s="45">
        <v>0</v>
      </c>
      <c r="C2" s="37" t="s">
        <v>25</v>
      </c>
      <c r="D2" s="24" t="s">
        <v>61</v>
      </c>
    </row>
    <row r="3" spans="1:4" ht="15.75" x14ac:dyDescent="0.2">
      <c r="A3" s="34" t="s">
        <v>1</v>
      </c>
      <c r="B3" s="45">
        <v>0</v>
      </c>
      <c r="C3" s="37" t="s">
        <v>25</v>
      </c>
      <c r="D3" s="24" t="s">
        <v>33</v>
      </c>
    </row>
    <row r="4" spans="1:4" ht="15.75" x14ac:dyDescent="0.2">
      <c r="A4" s="24" t="s">
        <v>54</v>
      </c>
      <c r="B4" s="45">
        <v>0</v>
      </c>
      <c r="C4" s="36" t="s">
        <v>25</v>
      </c>
      <c r="D4" s="24" t="s">
        <v>55</v>
      </c>
    </row>
    <row r="5" spans="1:4" ht="15.75" x14ac:dyDescent="0.2">
      <c r="A5" s="34" t="s">
        <v>42</v>
      </c>
      <c r="B5" s="45">
        <v>8</v>
      </c>
      <c r="C5" s="37" t="s">
        <v>25</v>
      </c>
      <c r="D5" s="24" t="s">
        <v>43</v>
      </c>
    </row>
    <row r="6" spans="1:4" ht="15.75" x14ac:dyDescent="0.2">
      <c r="A6" s="24" t="s">
        <v>34</v>
      </c>
      <c r="B6" s="45">
        <v>0</v>
      </c>
      <c r="C6" s="37" t="s">
        <v>25</v>
      </c>
      <c r="D6" s="24" t="s">
        <v>35</v>
      </c>
    </row>
    <row r="7" spans="1:4" ht="15.75" x14ac:dyDescent="0.2">
      <c r="A7" s="34" t="s">
        <v>44</v>
      </c>
      <c r="B7" s="45">
        <v>0</v>
      </c>
      <c r="C7" s="37" t="s">
        <v>25</v>
      </c>
      <c r="D7" s="24" t="s">
        <v>45</v>
      </c>
    </row>
    <row r="8" spans="1:4" ht="15.75" x14ac:dyDescent="0.2">
      <c r="A8" s="24" t="s">
        <v>31</v>
      </c>
      <c r="B8" s="45">
        <v>0</v>
      </c>
      <c r="C8" s="37" t="s">
        <v>25</v>
      </c>
      <c r="D8" s="24" t="s">
        <v>32</v>
      </c>
    </row>
    <row r="9" spans="1:4" ht="15.75" x14ac:dyDescent="0.2">
      <c r="A9" s="24" t="s">
        <v>26</v>
      </c>
      <c r="B9" s="45">
        <v>0</v>
      </c>
      <c r="C9" s="37" t="s">
        <v>25</v>
      </c>
      <c r="D9" s="24" t="s">
        <v>27</v>
      </c>
    </row>
    <row r="10" spans="1:4" ht="15.75" x14ac:dyDescent="0.2">
      <c r="A10" s="34" t="s">
        <v>40</v>
      </c>
      <c r="B10" s="45">
        <v>0</v>
      </c>
      <c r="C10" s="37" t="s">
        <v>25</v>
      </c>
      <c r="D10" s="24" t="s">
        <v>41</v>
      </c>
    </row>
    <row r="11" spans="1:4" ht="15.75" x14ac:dyDescent="0.2">
      <c r="A11" s="24" t="s">
        <v>30</v>
      </c>
      <c r="B11" s="45">
        <v>0</v>
      </c>
      <c r="C11" s="37" t="s">
        <v>25</v>
      </c>
      <c r="D11" s="24" t="s">
        <v>56</v>
      </c>
    </row>
    <row r="12" spans="1:4" ht="15.75" x14ac:dyDescent="0.2">
      <c r="A12" s="34" t="s">
        <v>28</v>
      </c>
      <c r="B12" s="45">
        <v>0</v>
      </c>
      <c r="C12" s="37" t="s">
        <v>25</v>
      </c>
      <c r="D12" s="24" t="s">
        <v>29</v>
      </c>
    </row>
    <row r="13" spans="1:4" ht="15.75" x14ac:dyDescent="0.2">
      <c r="A13" s="34" t="s">
        <v>66</v>
      </c>
      <c r="B13" s="45">
        <v>0</v>
      </c>
      <c r="C13" s="37" t="s">
        <v>25</v>
      </c>
      <c r="D13" s="24" t="s">
        <v>67</v>
      </c>
    </row>
    <row r="14" spans="1:4" ht="15.75" x14ac:dyDescent="0.2">
      <c r="A14" s="34" t="s">
        <v>62</v>
      </c>
      <c r="B14" s="45">
        <v>8</v>
      </c>
      <c r="C14" s="37" t="s">
        <v>25</v>
      </c>
      <c r="D14" s="24" t="s">
        <v>63</v>
      </c>
    </row>
    <row r="15" spans="1:4" ht="15.75" x14ac:dyDescent="0.2">
      <c r="A15" s="24" t="s">
        <v>38</v>
      </c>
      <c r="B15" s="45">
        <v>0</v>
      </c>
      <c r="C15" s="37" t="s">
        <v>25</v>
      </c>
      <c r="D15" s="24" t="s">
        <v>39</v>
      </c>
    </row>
    <row r="16" spans="1:4" ht="15.75" x14ac:dyDescent="0.2">
      <c r="A16" s="34" t="s">
        <v>36</v>
      </c>
      <c r="B16" s="45">
        <v>8</v>
      </c>
      <c r="C16" s="37" t="s">
        <v>25</v>
      </c>
      <c r="D16" s="24" t="s">
        <v>37</v>
      </c>
    </row>
    <row r="17" spans="1:4" ht="15.75" x14ac:dyDescent="0.2">
      <c r="A17" s="24" t="s">
        <v>59</v>
      </c>
      <c r="B17" s="45">
        <v>8</v>
      </c>
      <c r="C17" s="37" t="s">
        <v>25</v>
      </c>
      <c r="D17" s="24" t="s">
        <v>60</v>
      </c>
    </row>
    <row r="18" spans="1:4" ht="15.75" x14ac:dyDescent="0.2">
      <c r="A18" s="24" t="s">
        <v>57</v>
      </c>
      <c r="B18" s="45">
        <v>8</v>
      </c>
      <c r="C18" s="37" t="s">
        <v>25</v>
      </c>
      <c r="D18" s="24" t="s">
        <v>58</v>
      </c>
    </row>
    <row r="19" spans="1:4" ht="15.75" x14ac:dyDescent="0.2">
      <c r="A19" s="24" t="s">
        <v>50</v>
      </c>
      <c r="B19" s="45">
        <v>8</v>
      </c>
      <c r="C19" s="37"/>
      <c r="D19" s="24" t="s">
        <v>68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tabSelected="1" view="pageBreakPreview" topLeftCell="E1" zoomScale="70" zoomScaleNormal="55" zoomScaleSheetLayoutView="70" workbookViewId="0">
      <selection activeCell="N4" sqref="N4"/>
    </sheetView>
  </sheetViews>
  <sheetFormatPr defaultColWidth="10.5" defaultRowHeight="11.25" x14ac:dyDescent="0.2"/>
  <cols>
    <col min="1" max="1" width="6.83203125" style="10" customWidth="1"/>
    <col min="2" max="2" width="27.5" style="10" customWidth="1"/>
    <col min="3" max="3" width="15.1640625" style="10" customWidth="1"/>
    <col min="4" max="4" width="16.5" style="10" customWidth="1"/>
    <col min="5" max="5" width="24" style="10" customWidth="1"/>
    <col min="6" max="6" width="14.83203125" style="10" customWidth="1"/>
    <col min="7" max="7" width="17.5" style="10" customWidth="1"/>
    <col min="8" max="8" width="19.5" style="10" customWidth="1"/>
    <col min="9" max="9" width="10.33203125" style="10" customWidth="1"/>
    <col min="10" max="10" width="10.6640625" style="10" customWidth="1"/>
    <col min="11" max="12" width="8.1640625" style="4" customWidth="1"/>
    <col min="13" max="13" width="4.6640625" style="4" customWidth="1"/>
    <col min="14" max="14" width="5" style="4" customWidth="1"/>
    <col min="15" max="27" width="4.6640625" style="4" customWidth="1"/>
    <col min="28" max="28" width="6" style="4" customWidth="1"/>
    <col min="29" max="29" width="7.33203125" style="4" customWidth="1"/>
    <col min="30" max="45" width="3.83203125" style="4" customWidth="1"/>
    <col min="46" max="47" width="8.5" style="5" customWidth="1"/>
    <col min="48" max="48" width="22.5" style="2" customWidth="1"/>
    <col min="49" max="16384" width="10.5" style="2"/>
  </cols>
  <sheetData>
    <row r="1" spans="1:49" ht="11.45" customHeight="1" x14ac:dyDescent="0.2">
      <c r="B1" s="11"/>
      <c r="C1" s="11"/>
      <c r="D1" s="11"/>
      <c r="E1" s="11"/>
      <c r="F1" s="11"/>
      <c r="G1" s="11"/>
      <c r="H1" s="11"/>
      <c r="I1" s="11"/>
      <c r="J1" s="1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9" ht="6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7"/>
      <c r="L2" s="7"/>
      <c r="M2" s="7"/>
      <c r="N2" s="7"/>
      <c r="O2" s="7"/>
      <c r="P2" s="7"/>
      <c r="Q2" s="8"/>
      <c r="R2" s="8"/>
      <c r="S2" s="8"/>
      <c r="T2" s="7"/>
      <c r="U2" s="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9" ht="19.899999999999999" customHeight="1" x14ac:dyDescent="0.3">
      <c r="B3" s="13"/>
      <c r="C3" s="13"/>
      <c r="D3" s="13"/>
      <c r="E3" s="16" t="s">
        <v>70</v>
      </c>
      <c r="F3" s="16"/>
      <c r="G3" s="16"/>
      <c r="H3" s="16"/>
      <c r="I3" s="61" t="s">
        <v>71</v>
      </c>
      <c r="J3" s="61"/>
      <c r="K3" s="61"/>
      <c r="L3" s="61"/>
      <c r="M3" s="7"/>
      <c r="N3" s="48" t="s">
        <v>75</v>
      </c>
      <c r="O3" s="7"/>
      <c r="P3" s="7"/>
      <c r="Q3" s="7"/>
      <c r="R3" s="7"/>
      <c r="S3" s="7"/>
      <c r="T3" s="7"/>
      <c r="U3" s="7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9" ht="25.9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3"/>
      <c r="L4" s="3"/>
      <c r="M4" s="9"/>
      <c r="N4" s="7"/>
      <c r="O4" s="7"/>
      <c r="P4" s="7"/>
      <c r="Q4" s="7"/>
      <c r="R4" s="7"/>
      <c r="S4" s="7"/>
      <c r="T4" s="7"/>
      <c r="U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9" ht="80.45" customHeight="1" x14ac:dyDescent="0.2">
      <c r="A5" s="68" t="s">
        <v>3</v>
      </c>
      <c r="B5" s="68" t="s">
        <v>21</v>
      </c>
      <c r="C5" s="68" t="s">
        <v>0</v>
      </c>
      <c r="D5" s="68" t="s">
        <v>13</v>
      </c>
      <c r="E5" s="68" t="s">
        <v>2</v>
      </c>
      <c r="F5" s="68" t="s">
        <v>14</v>
      </c>
      <c r="G5" s="68" t="s">
        <v>8</v>
      </c>
      <c r="H5" s="68" t="s">
        <v>9</v>
      </c>
      <c r="I5" s="62" t="s">
        <v>72</v>
      </c>
      <c r="J5" s="63"/>
      <c r="K5" s="64" t="s">
        <v>49</v>
      </c>
      <c r="L5" s="65"/>
      <c r="M5" s="66" t="s">
        <v>12</v>
      </c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70"/>
      <c r="AB5" s="74" t="s">
        <v>11</v>
      </c>
      <c r="AC5" s="74"/>
      <c r="AD5" s="66" t="s">
        <v>12</v>
      </c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74" t="s">
        <v>48</v>
      </c>
      <c r="AU5" s="74"/>
      <c r="AV5" s="68" t="s">
        <v>51</v>
      </c>
    </row>
    <row r="6" spans="1:49" s="1" customFormat="1" ht="32.450000000000003" customHeight="1" x14ac:dyDescent="0.2">
      <c r="A6" s="69"/>
      <c r="B6" s="69"/>
      <c r="C6" s="69"/>
      <c r="D6" s="69"/>
      <c r="E6" s="69"/>
      <c r="F6" s="69"/>
      <c r="G6" s="69"/>
      <c r="H6" s="69"/>
      <c r="I6" s="18" t="s">
        <v>73</v>
      </c>
      <c r="J6" s="18" t="s">
        <v>74</v>
      </c>
      <c r="K6" s="18" t="s">
        <v>46</v>
      </c>
      <c r="L6" s="18" t="s">
        <v>47</v>
      </c>
      <c r="M6" s="19">
        <v>1</v>
      </c>
      <c r="N6" s="19">
        <v>2</v>
      </c>
      <c r="O6" s="19">
        <v>3</v>
      </c>
      <c r="P6" s="19">
        <v>4</v>
      </c>
      <c r="Q6" s="19">
        <v>5</v>
      </c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19">
        <v>11</v>
      </c>
      <c r="X6" s="19">
        <v>12</v>
      </c>
      <c r="Y6" s="19">
        <v>13</v>
      </c>
      <c r="Z6" s="19">
        <v>14</v>
      </c>
      <c r="AA6" s="19">
        <v>15</v>
      </c>
      <c r="AB6" s="19" t="s">
        <v>46</v>
      </c>
      <c r="AC6" s="20" t="s">
        <v>47</v>
      </c>
      <c r="AD6" s="19">
        <v>16</v>
      </c>
      <c r="AE6" s="19">
        <v>17</v>
      </c>
      <c r="AF6" s="19">
        <v>18</v>
      </c>
      <c r="AG6" s="19">
        <v>19</v>
      </c>
      <c r="AH6" s="19">
        <v>20</v>
      </c>
      <c r="AI6" s="19">
        <v>21</v>
      </c>
      <c r="AJ6" s="19">
        <v>22</v>
      </c>
      <c r="AK6" s="19">
        <v>23</v>
      </c>
      <c r="AL6" s="19">
        <v>24</v>
      </c>
      <c r="AM6" s="19">
        <v>25</v>
      </c>
      <c r="AN6" s="19">
        <v>26</v>
      </c>
      <c r="AO6" s="19">
        <v>27</v>
      </c>
      <c r="AP6" s="19">
        <v>28</v>
      </c>
      <c r="AQ6" s="19">
        <v>29</v>
      </c>
      <c r="AR6" s="19">
        <v>30</v>
      </c>
      <c r="AS6" s="19">
        <v>31</v>
      </c>
      <c r="AT6" s="19" t="s">
        <v>46</v>
      </c>
      <c r="AU6" s="20" t="s">
        <v>47</v>
      </c>
      <c r="AV6" s="69"/>
    </row>
    <row r="7" spans="1:49" s="1" customFormat="1" ht="21" customHeight="1" x14ac:dyDescent="0.2">
      <c r="A7" s="59">
        <v>1</v>
      </c>
      <c r="B7" s="55"/>
      <c r="C7" s="53"/>
      <c r="D7" s="53" t="s">
        <v>15</v>
      </c>
      <c r="E7" s="55" t="s">
        <v>4</v>
      </c>
      <c r="F7" s="57">
        <v>45601</v>
      </c>
      <c r="G7" s="59" t="s">
        <v>10</v>
      </c>
      <c r="H7" s="59"/>
      <c r="I7" s="46">
        <v>45668</v>
      </c>
      <c r="J7" s="46">
        <v>45670</v>
      </c>
      <c r="K7" s="51">
        <f>SUM(AB7,AT7)</f>
        <v>11</v>
      </c>
      <c r="L7" s="51">
        <f>SUM(AC7,AU7)</f>
        <v>88</v>
      </c>
      <c r="M7" s="21" t="s">
        <v>50</v>
      </c>
      <c r="N7" s="21" t="s">
        <v>50</v>
      </c>
      <c r="O7" s="21" t="s">
        <v>50</v>
      </c>
      <c r="P7" s="21" t="s">
        <v>1</v>
      </c>
      <c r="Q7" s="21" t="s">
        <v>1</v>
      </c>
      <c r="R7" s="21" t="s">
        <v>50</v>
      </c>
      <c r="S7" s="21" t="s">
        <v>50</v>
      </c>
      <c r="T7" s="21" t="s">
        <v>50</v>
      </c>
      <c r="U7" s="21" t="s">
        <v>50</v>
      </c>
      <c r="V7" s="21" t="s">
        <v>50</v>
      </c>
      <c r="W7" s="21" t="s">
        <v>1</v>
      </c>
      <c r="X7" s="21" t="s">
        <v>1</v>
      </c>
      <c r="Y7" s="21" t="s">
        <v>42</v>
      </c>
      <c r="Z7" s="21" t="s">
        <v>42</v>
      </c>
      <c r="AA7" s="21" t="s">
        <v>42</v>
      </c>
      <c r="AB7" s="49">
        <f>COUNTIF(M7:AA7,"=Я")+COUNTIF(M7:AA7,"=К")</f>
        <v>11</v>
      </c>
      <c r="AC7" s="49">
        <f t="shared" ref="AC7" si="0">SUM(M8:AA8)</f>
        <v>88</v>
      </c>
      <c r="AD7" s="22"/>
      <c r="AE7" s="21"/>
      <c r="AF7" s="21" t="s">
        <v>1</v>
      </c>
      <c r="AG7" s="21" t="s">
        <v>1</v>
      </c>
      <c r="AH7" s="21"/>
      <c r="AI7" s="21"/>
      <c r="AJ7" s="21"/>
      <c r="AK7" s="21"/>
      <c r="AL7" s="21"/>
      <c r="AM7" s="21" t="s">
        <v>1</v>
      </c>
      <c r="AN7" s="21" t="s">
        <v>1</v>
      </c>
      <c r="AO7" s="21"/>
      <c r="AP7" s="21"/>
      <c r="AQ7" s="21"/>
      <c r="AR7" s="21"/>
      <c r="AS7" s="21"/>
      <c r="AT7" s="49">
        <f>COUNT(AH8:AS8)</f>
        <v>0</v>
      </c>
      <c r="AU7" s="49">
        <f>SUM(AH8:AS8)</f>
        <v>0</v>
      </c>
      <c r="AV7" s="71"/>
      <c r="AW7" s="47"/>
    </row>
    <row r="8" spans="1:49" s="1" customFormat="1" ht="21" customHeight="1" x14ac:dyDescent="0.2">
      <c r="A8" s="60"/>
      <c r="B8" s="56"/>
      <c r="C8" s="54"/>
      <c r="D8" s="54"/>
      <c r="E8" s="56"/>
      <c r="F8" s="58"/>
      <c r="G8" s="60"/>
      <c r="H8" s="60"/>
      <c r="I8" s="39"/>
      <c r="J8" s="39"/>
      <c r="K8" s="52"/>
      <c r="L8" s="52"/>
      <c r="M8" s="21">
        <f>VLOOKUP(M7,Таблица2[],2,FALSE)</f>
        <v>8</v>
      </c>
      <c r="N8" s="21">
        <f>VLOOKUP(N7,Таблица2[],2,FALSE)</f>
        <v>8</v>
      </c>
      <c r="O8" s="21">
        <f>VLOOKUP(O7,Таблица2[],2,FALSE)</f>
        <v>8</v>
      </c>
      <c r="P8" s="21">
        <f>VLOOKUP(P7,Таблица2[],2,FALSE)</f>
        <v>0</v>
      </c>
      <c r="Q8" s="21">
        <f>VLOOKUP(Q7,Таблица2[],2,FALSE)</f>
        <v>0</v>
      </c>
      <c r="R8" s="21">
        <f>VLOOKUP(R7,Таблица2[],2,FALSE)</f>
        <v>8</v>
      </c>
      <c r="S8" s="21">
        <f>VLOOKUP(S7,Таблица2[],2,FALSE)</f>
        <v>8</v>
      </c>
      <c r="T8" s="21">
        <f>VLOOKUP(T7,Таблица2[],2,FALSE)</f>
        <v>8</v>
      </c>
      <c r="U8" s="21">
        <f>VLOOKUP(U7,Таблица2[],2,FALSE)</f>
        <v>8</v>
      </c>
      <c r="V8" s="21">
        <f>VLOOKUP(V7,Таблица2[],2,FALSE)</f>
        <v>8</v>
      </c>
      <c r="W8" s="21">
        <f>VLOOKUP(W7,Таблица2[],2,FALSE)</f>
        <v>0</v>
      </c>
      <c r="X8" s="21">
        <f>VLOOKUP(X7,Таблица2[],2,FALSE)</f>
        <v>0</v>
      </c>
      <c r="Y8" s="21">
        <f>VLOOKUP(Y7,Таблица2[],2,FALSE)</f>
        <v>8</v>
      </c>
      <c r="Z8" s="21">
        <f>VLOOKUP(Z7,Таблица2[],2,FALSE)</f>
        <v>8</v>
      </c>
      <c r="AA8" s="21">
        <f>VLOOKUP(AA7,Таблица2[],2,FALSE)</f>
        <v>8</v>
      </c>
      <c r="AB8" s="50"/>
      <c r="AC8" s="50"/>
      <c r="AD8" s="22"/>
      <c r="AE8" s="21"/>
      <c r="AF8" s="21"/>
      <c r="AG8" s="21"/>
      <c r="AH8" s="21"/>
      <c r="AI8" s="21"/>
      <c r="AJ8" s="21"/>
      <c r="AK8" s="22"/>
      <c r="AL8" s="21"/>
      <c r="AM8" s="21"/>
      <c r="AN8" s="21"/>
      <c r="AO8" s="21"/>
      <c r="AP8" s="21"/>
      <c r="AQ8" s="21"/>
      <c r="AR8" s="22"/>
      <c r="AS8" s="22"/>
      <c r="AT8" s="50"/>
      <c r="AU8" s="50"/>
      <c r="AV8" s="72"/>
    </row>
    <row r="9" spans="1:49" s="1" customFormat="1" ht="21" customHeight="1" x14ac:dyDescent="0.2">
      <c r="A9" s="59">
        <v>2</v>
      </c>
      <c r="B9" s="55"/>
      <c r="C9" s="53"/>
      <c r="D9" s="53" t="s">
        <v>15</v>
      </c>
      <c r="E9" s="55" t="s">
        <v>5</v>
      </c>
      <c r="F9" s="57">
        <v>45226</v>
      </c>
      <c r="G9" s="59" t="s">
        <v>10</v>
      </c>
      <c r="H9" s="59"/>
      <c r="I9" s="38"/>
      <c r="J9" s="38"/>
      <c r="K9" s="51">
        <f t="shared" ref="K9" si="1">SUM(AB9,AT9)</f>
        <v>11</v>
      </c>
      <c r="L9" s="51">
        <f t="shared" ref="L9" si="2">SUM(AC9,AU9)</f>
        <v>88</v>
      </c>
      <c r="M9" s="21" t="s">
        <v>50</v>
      </c>
      <c r="N9" s="21" t="s">
        <v>50</v>
      </c>
      <c r="O9" s="21" t="s">
        <v>50</v>
      </c>
      <c r="P9" s="21" t="s">
        <v>1</v>
      </c>
      <c r="Q9" s="21" t="s">
        <v>1</v>
      </c>
      <c r="R9" s="21" t="s">
        <v>50</v>
      </c>
      <c r="S9" s="21" t="s">
        <v>50</v>
      </c>
      <c r="T9" s="21" t="s">
        <v>50</v>
      </c>
      <c r="U9" s="21" t="s">
        <v>50</v>
      </c>
      <c r="V9" s="21" t="s">
        <v>50</v>
      </c>
      <c r="W9" s="21" t="s">
        <v>1</v>
      </c>
      <c r="X9" s="21" t="s">
        <v>1</v>
      </c>
      <c r="Y9" s="21" t="s">
        <v>50</v>
      </c>
      <c r="Z9" s="21" t="s">
        <v>50</v>
      </c>
      <c r="AA9" s="21" t="s">
        <v>50</v>
      </c>
      <c r="AB9" s="49">
        <f>COUNTIF(M9:AA9,"=Я")+COUNTIF(M9:AA9,"=К")</f>
        <v>11</v>
      </c>
      <c r="AC9" s="49">
        <f t="shared" ref="AC9" si="3">SUM(M10:AA10)</f>
        <v>88</v>
      </c>
      <c r="AD9" s="22"/>
      <c r="AE9" s="21"/>
      <c r="AF9" s="21" t="s">
        <v>1</v>
      </c>
      <c r="AG9" s="21" t="s">
        <v>1</v>
      </c>
      <c r="AH9" s="21"/>
      <c r="AI9" s="21"/>
      <c r="AJ9" s="21"/>
      <c r="AK9" s="22"/>
      <c r="AL9" s="21"/>
      <c r="AM9" s="21" t="s">
        <v>1</v>
      </c>
      <c r="AN9" s="21" t="s">
        <v>1</v>
      </c>
      <c r="AO9" s="21"/>
      <c r="AP9" s="21"/>
      <c r="AQ9" s="21"/>
      <c r="AR9" s="22"/>
      <c r="AS9" s="22"/>
      <c r="AT9" s="49">
        <f t="shared" ref="AT9" si="4">COUNT(AH10:AS10)</f>
        <v>0</v>
      </c>
      <c r="AU9" s="49">
        <f t="shared" ref="AU9" si="5">SUM(AH10:AS10)</f>
        <v>0</v>
      </c>
      <c r="AV9" s="71" t="s">
        <v>52</v>
      </c>
    </row>
    <row r="10" spans="1:49" s="1" customFormat="1" ht="21" customHeight="1" x14ac:dyDescent="0.2">
      <c r="A10" s="60"/>
      <c r="B10" s="56"/>
      <c r="C10" s="54"/>
      <c r="D10" s="54"/>
      <c r="E10" s="56"/>
      <c r="F10" s="58"/>
      <c r="G10" s="60"/>
      <c r="H10" s="60"/>
      <c r="I10" s="39"/>
      <c r="J10" s="39"/>
      <c r="K10" s="52"/>
      <c r="L10" s="52"/>
      <c r="M10" s="21">
        <f>VLOOKUP(M9,Таблица2[],2,FALSE)</f>
        <v>8</v>
      </c>
      <c r="N10" s="21">
        <f>VLOOKUP(N9,Таблица2[],2,FALSE)</f>
        <v>8</v>
      </c>
      <c r="O10" s="21">
        <f>VLOOKUP(O9,Таблица2[],2,FALSE)</f>
        <v>8</v>
      </c>
      <c r="P10" s="21">
        <f>VLOOKUP(P9,Таблица2[],2,FALSE)</f>
        <v>0</v>
      </c>
      <c r="Q10" s="21">
        <f>VLOOKUP(Q9,Таблица2[],2,FALSE)</f>
        <v>0</v>
      </c>
      <c r="R10" s="21">
        <f>VLOOKUP(R9,Таблица2[],2,FALSE)</f>
        <v>8</v>
      </c>
      <c r="S10" s="21">
        <f>VLOOKUP(S9,Таблица2[],2,FALSE)</f>
        <v>8</v>
      </c>
      <c r="T10" s="21">
        <f>VLOOKUP(T9,Таблица2[],2,FALSE)</f>
        <v>8</v>
      </c>
      <c r="U10" s="21">
        <f>VLOOKUP(U9,Таблица2[],2,FALSE)</f>
        <v>8</v>
      </c>
      <c r="V10" s="21">
        <f>VLOOKUP(V9,Таблица2[],2,FALSE)</f>
        <v>8</v>
      </c>
      <c r="W10" s="21">
        <f>VLOOKUP(W9,Таблица2[],2,FALSE)</f>
        <v>0</v>
      </c>
      <c r="X10" s="21">
        <f>VLOOKUP(X9,Таблица2[],2,FALSE)</f>
        <v>0</v>
      </c>
      <c r="Y10" s="21">
        <f>VLOOKUP(Y9,Таблица2[],2,FALSE)</f>
        <v>8</v>
      </c>
      <c r="Z10" s="21">
        <f>VLOOKUP(Z9,Таблица2[],2,FALSE)</f>
        <v>8</v>
      </c>
      <c r="AA10" s="21">
        <f>VLOOKUP(AA9,Таблица2[],2,FALSE)</f>
        <v>8</v>
      </c>
      <c r="AB10" s="50"/>
      <c r="AC10" s="50"/>
      <c r="AD10" s="22"/>
      <c r="AE10" s="21"/>
      <c r="AF10" s="21"/>
      <c r="AG10" s="21"/>
      <c r="AH10" s="21"/>
      <c r="AI10" s="21"/>
      <c r="AJ10" s="21"/>
      <c r="AK10" s="22"/>
      <c r="AL10" s="21"/>
      <c r="AM10" s="21"/>
      <c r="AN10" s="21"/>
      <c r="AO10" s="21"/>
      <c r="AP10" s="21"/>
      <c r="AQ10" s="21"/>
      <c r="AR10" s="22"/>
      <c r="AS10" s="22"/>
      <c r="AT10" s="50"/>
      <c r="AU10" s="50"/>
      <c r="AV10" s="72"/>
    </row>
    <row r="11" spans="1:49" ht="21" customHeight="1" x14ac:dyDescent="0.2">
      <c r="A11" s="59">
        <v>3</v>
      </c>
      <c r="B11" s="55"/>
      <c r="C11" s="53"/>
      <c r="D11" s="53" t="s">
        <v>16</v>
      </c>
      <c r="E11" s="55" t="s">
        <v>17</v>
      </c>
      <c r="F11" s="57">
        <v>45607</v>
      </c>
      <c r="G11" s="59" t="s">
        <v>10</v>
      </c>
      <c r="H11" s="59"/>
      <c r="I11" s="38"/>
      <c r="J11" s="38"/>
      <c r="K11" s="51">
        <f t="shared" ref="K11" si="6">SUM(AB11,AT11)</f>
        <v>9</v>
      </c>
      <c r="L11" s="51">
        <f t="shared" ref="L11" si="7">SUM(AC11,AU11)</f>
        <v>72</v>
      </c>
      <c r="M11" s="21" t="s">
        <v>24</v>
      </c>
      <c r="N11" s="21" t="s">
        <v>24</v>
      </c>
      <c r="O11" s="21" t="s">
        <v>50</v>
      </c>
      <c r="P11" s="21" t="s">
        <v>1</v>
      </c>
      <c r="Q11" s="21" t="s">
        <v>1</v>
      </c>
      <c r="R11" s="21" t="s">
        <v>50</v>
      </c>
      <c r="S11" s="21" t="s">
        <v>50</v>
      </c>
      <c r="T11" s="21" t="s">
        <v>50</v>
      </c>
      <c r="U11" s="21" t="s">
        <v>50</v>
      </c>
      <c r="V11" s="21" t="s">
        <v>50</v>
      </c>
      <c r="W11" s="21" t="s">
        <v>1</v>
      </c>
      <c r="X11" s="21" t="s">
        <v>1</v>
      </c>
      <c r="Y11" s="21" t="s">
        <v>50</v>
      </c>
      <c r="Z11" s="21" t="s">
        <v>50</v>
      </c>
      <c r="AA11" s="21" t="s">
        <v>50</v>
      </c>
      <c r="AB11" s="49">
        <f>COUNTIF(M11:AA11,"=Я")+COUNTIF(M11:AA11,"=К")</f>
        <v>9</v>
      </c>
      <c r="AC11" s="49">
        <f>SUM(M12:AA12)</f>
        <v>72</v>
      </c>
      <c r="AD11" s="22"/>
      <c r="AE11" s="21"/>
      <c r="AF11" s="21" t="s">
        <v>1</v>
      </c>
      <c r="AG11" s="21" t="s">
        <v>1</v>
      </c>
      <c r="AH11" s="21"/>
      <c r="AI11" s="21"/>
      <c r="AJ11" s="21"/>
      <c r="AK11" s="22"/>
      <c r="AL11" s="21"/>
      <c r="AM11" s="21" t="s">
        <v>1</v>
      </c>
      <c r="AN11" s="21" t="s">
        <v>1</v>
      </c>
      <c r="AO11" s="21"/>
      <c r="AP11" s="21"/>
      <c r="AQ11" s="21"/>
      <c r="AR11" s="22"/>
      <c r="AS11" s="22"/>
      <c r="AT11" s="49">
        <f t="shared" ref="AT11" si="8">COUNT(AH12:AS12)</f>
        <v>0</v>
      </c>
      <c r="AU11" s="49">
        <f t="shared" ref="AU11" si="9">SUM(AH12:AS12)</f>
        <v>0</v>
      </c>
      <c r="AV11" s="71"/>
    </row>
    <row r="12" spans="1:49" ht="21" customHeight="1" x14ac:dyDescent="0.2">
      <c r="A12" s="60"/>
      <c r="B12" s="56"/>
      <c r="C12" s="54"/>
      <c r="D12" s="54"/>
      <c r="E12" s="56"/>
      <c r="F12" s="58"/>
      <c r="G12" s="60"/>
      <c r="H12" s="60"/>
      <c r="I12" s="39"/>
      <c r="J12" s="39"/>
      <c r="K12" s="52"/>
      <c r="L12" s="52"/>
      <c r="M12" s="21">
        <f>VLOOKUP(M11,Таблица2[],2,FALSE)</f>
        <v>0</v>
      </c>
      <c r="N12" s="21">
        <f>VLOOKUP(N11,Таблица2[],2,FALSE)</f>
        <v>0</v>
      </c>
      <c r="O12" s="21">
        <f>VLOOKUP(O11,Таблица2[],2,FALSE)</f>
        <v>8</v>
      </c>
      <c r="P12" s="21">
        <f>VLOOKUP(P11,Таблица2[],2,FALSE)</f>
        <v>0</v>
      </c>
      <c r="Q12" s="21">
        <f>VLOOKUP(Q11,Таблица2[],2,FALSE)</f>
        <v>0</v>
      </c>
      <c r="R12" s="21">
        <f>VLOOKUP(R11,Таблица2[],2,FALSE)</f>
        <v>8</v>
      </c>
      <c r="S12" s="21">
        <f>VLOOKUP(S11,Таблица2[],2,FALSE)</f>
        <v>8</v>
      </c>
      <c r="T12" s="21">
        <f>VLOOKUP(T11,Таблица2[],2,FALSE)</f>
        <v>8</v>
      </c>
      <c r="U12" s="21">
        <f>VLOOKUP(U11,Таблица2[],2,FALSE)</f>
        <v>8</v>
      </c>
      <c r="V12" s="21">
        <f>VLOOKUP(V11,Таблица2[],2,FALSE)</f>
        <v>8</v>
      </c>
      <c r="W12" s="21">
        <f>VLOOKUP(W11,Таблица2[],2,FALSE)</f>
        <v>0</v>
      </c>
      <c r="X12" s="21">
        <f>VLOOKUP(X11,Таблица2[],2,FALSE)</f>
        <v>0</v>
      </c>
      <c r="Y12" s="21">
        <f>VLOOKUP(Y11,Таблица2[],2,FALSE)</f>
        <v>8</v>
      </c>
      <c r="Z12" s="21">
        <f>VLOOKUP(Z11,Таблица2[],2,FALSE)</f>
        <v>8</v>
      </c>
      <c r="AA12" s="21">
        <f>VLOOKUP(AA11,Таблица2[],2,FALSE)</f>
        <v>8</v>
      </c>
      <c r="AB12" s="50"/>
      <c r="AC12" s="50"/>
      <c r="AD12" s="22"/>
      <c r="AE12" s="21"/>
      <c r="AF12" s="21"/>
      <c r="AG12" s="21"/>
      <c r="AH12" s="21"/>
      <c r="AI12" s="21"/>
      <c r="AJ12" s="21"/>
      <c r="AK12" s="22"/>
      <c r="AL12" s="21"/>
      <c r="AM12" s="21"/>
      <c r="AN12" s="21"/>
      <c r="AO12" s="21"/>
      <c r="AP12" s="21"/>
      <c r="AQ12" s="21"/>
      <c r="AR12" s="22"/>
      <c r="AS12" s="22"/>
      <c r="AT12" s="50"/>
      <c r="AU12" s="50"/>
      <c r="AV12" s="72"/>
    </row>
    <row r="13" spans="1:49" ht="21" customHeight="1" x14ac:dyDescent="0.2">
      <c r="A13" s="59">
        <v>4</v>
      </c>
      <c r="B13" s="55"/>
      <c r="C13" s="53"/>
      <c r="D13" s="53" t="s">
        <v>16</v>
      </c>
      <c r="E13" s="55" t="s">
        <v>7</v>
      </c>
      <c r="F13" s="57">
        <v>45604</v>
      </c>
      <c r="G13" s="59" t="s">
        <v>10</v>
      </c>
      <c r="H13" s="59"/>
      <c r="I13" s="38"/>
      <c r="J13" s="38"/>
      <c r="K13" s="51">
        <f t="shared" ref="K13" si="10">SUM(AB13,AT13)</f>
        <v>11</v>
      </c>
      <c r="L13" s="51">
        <f t="shared" ref="L13" si="11">SUM(AC13,AU13)</f>
        <v>88</v>
      </c>
      <c r="M13" s="21" t="s">
        <v>50</v>
      </c>
      <c r="N13" s="21" t="s">
        <v>50</v>
      </c>
      <c r="O13" s="21" t="s">
        <v>50</v>
      </c>
      <c r="P13" s="21" t="s">
        <v>1</v>
      </c>
      <c r="Q13" s="21" t="s">
        <v>1</v>
      </c>
      <c r="R13" s="21" t="s">
        <v>50</v>
      </c>
      <c r="S13" s="21" t="s">
        <v>50</v>
      </c>
      <c r="T13" s="21" t="s">
        <v>50</v>
      </c>
      <c r="U13" s="21" t="s">
        <v>50</v>
      </c>
      <c r="V13" s="21" t="s">
        <v>50</v>
      </c>
      <c r="W13" s="21" t="s">
        <v>1</v>
      </c>
      <c r="X13" s="21" t="s">
        <v>1</v>
      </c>
      <c r="Y13" s="21" t="s">
        <v>50</v>
      </c>
      <c r="Z13" s="21" t="s">
        <v>50</v>
      </c>
      <c r="AA13" s="21" t="s">
        <v>50</v>
      </c>
      <c r="AB13" s="49">
        <f t="shared" ref="AB13" si="12">COUNTIF(M13:AA13,"=Я")+COUNTIF(M13:AA13,"=К")</f>
        <v>11</v>
      </c>
      <c r="AC13" s="49">
        <f t="shared" ref="AC13" si="13">SUM(M14:AA14)</f>
        <v>88</v>
      </c>
      <c r="AD13" s="22"/>
      <c r="AE13" s="21"/>
      <c r="AF13" s="21" t="s">
        <v>1</v>
      </c>
      <c r="AG13" s="21" t="s">
        <v>1</v>
      </c>
      <c r="AH13" s="21"/>
      <c r="AI13" s="21"/>
      <c r="AJ13" s="21"/>
      <c r="AK13" s="22"/>
      <c r="AL13" s="21"/>
      <c r="AM13" s="21" t="s">
        <v>1</v>
      </c>
      <c r="AN13" s="21" t="s">
        <v>1</v>
      </c>
      <c r="AO13" s="21"/>
      <c r="AP13" s="21"/>
      <c r="AQ13" s="21"/>
      <c r="AR13" s="22"/>
      <c r="AS13" s="22"/>
      <c r="AT13" s="49">
        <f t="shared" ref="AT13" si="14">COUNT(AH14:AS14)</f>
        <v>0</v>
      </c>
      <c r="AU13" s="49">
        <f t="shared" ref="AU13" si="15">SUM(AH14:AS14)</f>
        <v>0</v>
      </c>
      <c r="AV13" s="71"/>
    </row>
    <row r="14" spans="1:49" ht="21" customHeight="1" x14ac:dyDescent="0.2">
      <c r="A14" s="60"/>
      <c r="B14" s="56"/>
      <c r="C14" s="54"/>
      <c r="D14" s="54"/>
      <c r="E14" s="56"/>
      <c r="F14" s="58"/>
      <c r="G14" s="60"/>
      <c r="H14" s="60"/>
      <c r="I14" s="39"/>
      <c r="J14" s="39"/>
      <c r="K14" s="52"/>
      <c r="L14" s="52"/>
      <c r="M14" s="21">
        <f>VLOOKUP(M13,Таблица2[],2,FALSE)</f>
        <v>8</v>
      </c>
      <c r="N14" s="21">
        <f>VLOOKUP(N13,Таблица2[],2,FALSE)</f>
        <v>8</v>
      </c>
      <c r="O14" s="21">
        <f>VLOOKUP(O13,Таблица2[],2,FALSE)</f>
        <v>8</v>
      </c>
      <c r="P14" s="21">
        <f>VLOOKUP(P13,Таблица2[],2,FALSE)</f>
        <v>0</v>
      </c>
      <c r="Q14" s="21">
        <f>VLOOKUP(Q13,Таблица2[],2,FALSE)</f>
        <v>0</v>
      </c>
      <c r="R14" s="21">
        <f>VLOOKUP(R13,Таблица2[],2,FALSE)</f>
        <v>8</v>
      </c>
      <c r="S14" s="21">
        <f>VLOOKUP(S13,Таблица2[],2,FALSE)</f>
        <v>8</v>
      </c>
      <c r="T14" s="21">
        <f>VLOOKUP(T13,Таблица2[],2,FALSE)</f>
        <v>8</v>
      </c>
      <c r="U14" s="21">
        <f>VLOOKUP(U13,Таблица2[],2,FALSE)</f>
        <v>8</v>
      </c>
      <c r="V14" s="21">
        <f>VLOOKUP(V13,Таблица2[],2,FALSE)</f>
        <v>8</v>
      </c>
      <c r="W14" s="21">
        <f>VLOOKUP(W13,Таблица2[],2,FALSE)</f>
        <v>0</v>
      </c>
      <c r="X14" s="21">
        <f>VLOOKUP(X13,Таблица2[],2,FALSE)</f>
        <v>0</v>
      </c>
      <c r="Y14" s="21">
        <f>VLOOKUP(Y13,Таблица2[],2,FALSE)</f>
        <v>8</v>
      </c>
      <c r="Z14" s="21">
        <f>VLOOKUP(Z13,Таблица2[],2,FALSE)</f>
        <v>8</v>
      </c>
      <c r="AA14" s="21">
        <f>VLOOKUP(AA13,Таблица2[],2,FALSE)</f>
        <v>8</v>
      </c>
      <c r="AB14" s="50"/>
      <c r="AC14" s="50"/>
      <c r="AD14" s="22"/>
      <c r="AE14" s="21"/>
      <c r="AF14" s="21"/>
      <c r="AG14" s="21"/>
      <c r="AH14" s="21"/>
      <c r="AI14" s="21"/>
      <c r="AJ14" s="21"/>
      <c r="AK14" s="22"/>
      <c r="AL14" s="21"/>
      <c r="AM14" s="21"/>
      <c r="AN14" s="21"/>
      <c r="AO14" s="21"/>
      <c r="AP14" s="21"/>
      <c r="AQ14" s="21"/>
      <c r="AR14" s="22"/>
      <c r="AS14" s="22"/>
      <c r="AT14" s="50"/>
      <c r="AU14" s="50"/>
      <c r="AV14" s="72"/>
    </row>
    <row r="15" spans="1:49" ht="21" customHeight="1" x14ac:dyDescent="0.2">
      <c r="A15" s="59">
        <v>5</v>
      </c>
      <c r="B15" s="55"/>
      <c r="C15" s="53"/>
      <c r="D15" s="53" t="s">
        <v>16</v>
      </c>
      <c r="E15" s="55" t="s">
        <v>17</v>
      </c>
      <c r="F15" s="57">
        <v>45607</v>
      </c>
      <c r="G15" s="59" t="s">
        <v>10</v>
      </c>
      <c r="H15" s="59"/>
      <c r="I15" s="38"/>
      <c r="J15" s="38"/>
      <c r="K15" s="51">
        <f t="shared" ref="K15" si="16">SUM(AB15,AT15)</f>
        <v>11</v>
      </c>
      <c r="L15" s="51">
        <f t="shared" ref="L15" si="17">SUM(AC15,AU15)</f>
        <v>88</v>
      </c>
      <c r="M15" s="21" t="s">
        <v>50</v>
      </c>
      <c r="N15" s="21" t="s">
        <v>50</v>
      </c>
      <c r="O15" s="21" t="s">
        <v>50</v>
      </c>
      <c r="P15" s="21" t="s">
        <v>1</v>
      </c>
      <c r="Q15" s="21" t="s">
        <v>1</v>
      </c>
      <c r="R15" s="21" t="s">
        <v>50</v>
      </c>
      <c r="S15" s="21" t="s">
        <v>50</v>
      </c>
      <c r="T15" s="21" t="s">
        <v>50</v>
      </c>
      <c r="U15" s="21" t="s">
        <v>50</v>
      </c>
      <c r="V15" s="21" t="s">
        <v>50</v>
      </c>
      <c r="W15" s="21" t="s">
        <v>1</v>
      </c>
      <c r="X15" s="21" t="s">
        <v>1</v>
      </c>
      <c r="Y15" s="21" t="s">
        <v>50</v>
      </c>
      <c r="Z15" s="21" t="s">
        <v>50</v>
      </c>
      <c r="AA15" s="21" t="s">
        <v>50</v>
      </c>
      <c r="AB15" s="49">
        <f t="shared" ref="AB15" si="18">COUNTIF(M15:AA15,"=Я")+COUNTIF(M15:AA15,"=К")</f>
        <v>11</v>
      </c>
      <c r="AC15" s="49">
        <f t="shared" ref="AC15" si="19">SUM(M16:AA16)</f>
        <v>88</v>
      </c>
      <c r="AD15" s="22"/>
      <c r="AE15" s="21"/>
      <c r="AF15" s="21" t="s">
        <v>1</v>
      </c>
      <c r="AG15" s="21" t="s">
        <v>1</v>
      </c>
      <c r="AH15" s="21"/>
      <c r="AI15" s="21"/>
      <c r="AJ15" s="21"/>
      <c r="AK15" s="22"/>
      <c r="AL15" s="21"/>
      <c r="AM15" s="21" t="s">
        <v>1</v>
      </c>
      <c r="AN15" s="21" t="s">
        <v>1</v>
      </c>
      <c r="AO15" s="21"/>
      <c r="AP15" s="21"/>
      <c r="AQ15" s="21"/>
      <c r="AR15" s="22"/>
      <c r="AS15" s="22"/>
      <c r="AT15" s="49">
        <f t="shared" ref="AT15" si="20">COUNT(AH16:AS16)</f>
        <v>0</v>
      </c>
      <c r="AU15" s="49">
        <f t="shared" ref="AU15" si="21">SUM(AH16:AS16)</f>
        <v>0</v>
      </c>
      <c r="AV15" s="71"/>
    </row>
    <row r="16" spans="1:49" ht="21" customHeight="1" x14ac:dyDescent="0.2">
      <c r="A16" s="60"/>
      <c r="B16" s="56"/>
      <c r="C16" s="54"/>
      <c r="D16" s="54"/>
      <c r="E16" s="56"/>
      <c r="F16" s="58"/>
      <c r="G16" s="60"/>
      <c r="H16" s="60"/>
      <c r="I16" s="39"/>
      <c r="J16" s="39"/>
      <c r="K16" s="52"/>
      <c r="L16" s="52"/>
      <c r="M16" s="21">
        <f>VLOOKUP(M15,Таблица2[],2,FALSE)</f>
        <v>8</v>
      </c>
      <c r="N16" s="21">
        <f>VLOOKUP(N15,Таблица2[],2,FALSE)</f>
        <v>8</v>
      </c>
      <c r="O16" s="21">
        <f>VLOOKUP(O15,Таблица2[],2,FALSE)</f>
        <v>8</v>
      </c>
      <c r="P16" s="21">
        <f>VLOOKUP(P15,Таблица2[],2,FALSE)</f>
        <v>0</v>
      </c>
      <c r="Q16" s="21">
        <f>VLOOKUP(Q15,Таблица2[],2,FALSE)</f>
        <v>0</v>
      </c>
      <c r="R16" s="21">
        <f>VLOOKUP(R15,Таблица2[],2,FALSE)</f>
        <v>8</v>
      </c>
      <c r="S16" s="21">
        <f>VLOOKUP(S15,Таблица2[],2,FALSE)</f>
        <v>8</v>
      </c>
      <c r="T16" s="21">
        <f>VLOOKUP(T15,Таблица2[],2,FALSE)</f>
        <v>8</v>
      </c>
      <c r="U16" s="21">
        <f>VLOOKUP(U15,Таблица2[],2,FALSE)</f>
        <v>8</v>
      </c>
      <c r="V16" s="21">
        <f>VLOOKUP(V15,Таблица2[],2,FALSE)</f>
        <v>8</v>
      </c>
      <c r="W16" s="21">
        <f>VLOOKUP(W15,Таблица2[],2,FALSE)</f>
        <v>0</v>
      </c>
      <c r="X16" s="21">
        <f>VLOOKUP(X15,Таблица2[],2,FALSE)</f>
        <v>0</v>
      </c>
      <c r="Y16" s="21">
        <f>VLOOKUP(Y15,Таблица2[],2,FALSE)</f>
        <v>8</v>
      </c>
      <c r="Z16" s="21">
        <f>VLOOKUP(Z15,Таблица2[],2,FALSE)</f>
        <v>8</v>
      </c>
      <c r="AA16" s="21">
        <f>VLOOKUP(AA15,Таблица2[],2,FALSE)</f>
        <v>8</v>
      </c>
      <c r="AB16" s="50"/>
      <c r="AC16" s="50"/>
      <c r="AD16" s="22"/>
      <c r="AE16" s="21"/>
      <c r="AF16" s="21"/>
      <c r="AG16" s="21"/>
      <c r="AH16" s="21"/>
      <c r="AI16" s="21"/>
      <c r="AJ16" s="21"/>
      <c r="AK16" s="22"/>
      <c r="AL16" s="21"/>
      <c r="AM16" s="21"/>
      <c r="AN16" s="21"/>
      <c r="AO16" s="21"/>
      <c r="AP16" s="21"/>
      <c r="AQ16" s="21"/>
      <c r="AR16" s="22"/>
      <c r="AS16" s="22"/>
      <c r="AT16" s="50"/>
      <c r="AU16" s="50"/>
      <c r="AV16" s="72"/>
    </row>
    <row r="17" spans="1:48" ht="21" customHeight="1" x14ac:dyDescent="0.2">
      <c r="A17" s="59">
        <v>6</v>
      </c>
      <c r="B17" s="55"/>
      <c r="C17" s="53"/>
      <c r="D17" s="53" t="s">
        <v>15</v>
      </c>
      <c r="E17" s="55" t="s">
        <v>18</v>
      </c>
      <c r="F17" s="57">
        <v>45643</v>
      </c>
      <c r="G17" s="59" t="s">
        <v>10</v>
      </c>
      <c r="H17" s="59"/>
      <c r="I17" s="38"/>
      <c r="J17" s="38"/>
      <c r="K17" s="51">
        <f t="shared" ref="K17" si="22">SUM(AB17,AT17)</f>
        <v>11</v>
      </c>
      <c r="L17" s="51">
        <f t="shared" ref="L17" si="23">SUM(AC17,AU17)</f>
        <v>88</v>
      </c>
      <c r="M17" s="21" t="s">
        <v>50</v>
      </c>
      <c r="N17" s="21" t="s">
        <v>50</v>
      </c>
      <c r="O17" s="21" t="s">
        <v>50</v>
      </c>
      <c r="P17" s="21" t="s">
        <v>1</v>
      </c>
      <c r="Q17" s="21" t="s">
        <v>1</v>
      </c>
      <c r="R17" s="21" t="s">
        <v>50</v>
      </c>
      <c r="S17" s="21" t="s">
        <v>50</v>
      </c>
      <c r="T17" s="21" t="s">
        <v>50</v>
      </c>
      <c r="U17" s="21" t="s">
        <v>50</v>
      </c>
      <c r="V17" s="21" t="s">
        <v>50</v>
      </c>
      <c r="W17" s="21" t="s">
        <v>1</v>
      </c>
      <c r="X17" s="21" t="s">
        <v>1</v>
      </c>
      <c r="Y17" s="21" t="s">
        <v>50</v>
      </c>
      <c r="Z17" s="21" t="s">
        <v>50</v>
      </c>
      <c r="AA17" s="21" t="s">
        <v>50</v>
      </c>
      <c r="AB17" s="49">
        <f t="shared" ref="AB17" si="24">COUNTIF(M17:AA17,"=Я")+COUNTIF(M17:AA17,"=К")</f>
        <v>11</v>
      </c>
      <c r="AC17" s="49">
        <f t="shared" ref="AC17" si="25">SUM(M18:AA18)</f>
        <v>88</v>
      </c>
      <c r="AD17" s="22"/>
      <c r="AE17" s="21"/>
      <c r="AF17" s="21" t="s">
        <v>1</v>
      </c>
      <c r="AG17" s="21" t="s">
        <v>1</v>
      </c>
      <c r="AH17" s="21"/>
      <c r="AI17" s="21"/>
      <c r="AJ17" s="21"/>
      <c r="AK17" s="22"/>
      <c r="AL17" s="21"/>
      <c r="AM17" s="21" t="s">
        <v>1</v>
      </c>
      <c r="AN17" s="21" t="s">
        <v>1</v>
      </c>
      <c r="AO17" s="21"/>
      <c r="AP17" s="21"/>
      <c r="AQ17" s="21"/>
      <c r="AR17" s="22"/>
      <c r="AS17" s="22"/>
      <c r="AT17" s="49">
        <f t="shared" ref="AT17" si="26">COUNT(AH18:AS18)</f>
        <v>0</v>
      </c>
      <c r="AU17" s="49">
        <f t="shared" ref="AU17" si="27">SUM(AH18:AS18)</f>
        <v>0</v>
      </c>
      <c r="AV17" s="71"/>
    </row>
    <row r="18" spans="1:48" ht="21" customHeight="1" x14ac:dyDescent="0.2">
      <c r="A18" s="60"/>
      <c r="B18" s="56"/>
      <c r="C18" s="54"/>
      <c r="D18" s="54"/>
      <c r="E18" s="56"/>
      <c r="F18" s="58"/>
      <c r="G18" s="60"/>
      <c r="H18" s="60"/>
      <c r="I18" s="39"/>
      <c r="J18" s="39"/>
      <c r="K18" s="52"/>
      <c r="L18" s="52"/>
      <c r="M18" s="21">
        <f>VLOOKUP(M17,Таблица2[],2,FALSE)</f>
        <v>8</v>
      </c>
      <c r="N18" s="21">
        <f>VLOOKUP(N17,Таблица2[],2,FALSE)</f>
        <v>8</v>
      </c>
      <c r="O18" s="21">
        <f>VLOOKUP(O17,Таблица2[],2,FALSE)</f>
        <v>8</v>
      </c>
      <c r="P18" s="21">
        <f>VLOOKUP(P17,Таблица2[],2,FALSE)</f>
        <v>0</v>
      </c>
      <c r="Q18" s="21">
        <f>VLOOKUP(Q17,Таблица2[],2,FALSE)</f>
        <v>0</v>
      </c>
      <c r="R18" s="21">
        <f>VLOOKUP(R17,Таблица2[],2,FALSE)</f>
        <v>8</v>
      </c>
      <c r="S18" s="21">
        <f>VLOOKUP(S17,Таблица2[],2,FALSE)</f>
        <v>8</v>
      </c>
      <c r="T18" s="21">
        <f>VLOOKUP(T17,Таблица2[],2,FALSE)</f>
        <v>8</v>
      </c>
      <c r="U18" s="21">
        <f>VLOOKUP(U17,Таблица2[],2,FALSE)</f>
        <v>8</v>
      </c>
      <c r="V18" s="21">
        <f>VLOOKUP(V17,Таблица2[],2,FALSE)</f>
        <v>8</v>
      </c>
      <c r="W18" s="21">
        <f>VLOOKUP(W17,Таблица2[],2,FALSE)</f>
        <v>0</v>
      </c>
      <c r="X18" s="21">
        <f>VLOOKUP(X17,Таблица2[],2,FALSE)</f>
        <v>0</v>
      </c>
      <c r="Y18" s="21">
        <f>VLOOKUP(Y17,Таблица2[],2,FALSE)</f>
        <v>8</v>
      </c>
      <c r="Z18" s="21">
        <f>VLOOKUP(Z17,Таблица2[],2,FALSE)</f>
        <v>8</v>
      </c>
      <c r="AA18" s="21">
        <f>VLOOKUP(AA17,Таблица2[],2,FALSE)</f>
        <v>8</v>
      </c>
      <c r="AB18" s="50"/>
      <c r="AC18" s="50"/>
      <c r="AD18" s="22"/>
      <c r="AE18" s="21"/>
      <c r="AF18" s="21"/>
      <c r="AG18" s="21"/>
      <c r="AH18" s="21"/>
      <c r="AI18" s="21"/>
      <c r="AJ18" s="21"/>
      <c r="AK18" s="22"/>
      <c r="AL18" s="21"/>
      <c r="AM18" s="21"/>
      <c r="AN18" s="21"/>
      <c r="AO18" s="21"/>
      <c r="AP18" s="21"/>
      <c r="AQ18" s="21"/>
      <c r="AR18" s="22"/>
      <c r="AS18" s="22"/>
      <c r="AT18" s="50"/>
      <c r="AU18" s="50"/>
      <c r="AV18" s="72"/>
    </row>
    <row r="19" spans="1:48" ht="21" customHeight="1" x14ac:dyDescent="0.2">
      <c r="A19" s="59">
        <v>7</v>
      </c>
      <c r="B19" s="55"/>
      <c r="C19" s="53"/>
      <c r="D19" s="53" t="s">
        <v>15</v>
      </c>
      <c r="E19" s="55" t="s">
        <v>6</v>
      </c>
      <c r="F19" s="57">
        <v>45649</v>
      </c>
      <c r="G19" s="59" t="s">
        <v>10</v>
      </c>
      <c r="H19" s="59"/>
      <c r="I19" s="38"/>
      <c r="J19" s="38"/>
      <c r="K19" s="51">
        <f t="shared" ref="K19" si="28">SUM(AB19,AT19)</f>
        <v>11</v>
      </c>
      <c r="L19" s="51">
        <f t="shared" ref="L19" si="29">SUM(AC19,AU19)</f>
        <v>88</v>
      </c>
      <c r="M19" s="21" t="s">
        <v>50</v>
      </c>
      <c r="N19" s="21" t="s">
        <v>50</v>
      </c>
      <c r="O19" s="21" t="s">
        <v>50</v>
      </c>
      <c r="P19" s="21" t="s">
        <v>1</v>
      </c>
      <c r="Q19" s="21" t="s">
        <v>1</v>
      </c>
      <c r="R19" s="21" t="s">
        <v>50</v>
      </c>
      <c r="S19" s="21" t="s">
        <v>50</v>
      </c>
      <c r="T19" s="21" t="s">
        <v>50</v>
      </c>
      <c r="U19" s="21" t="s">
        <v>50</v>
      </c>
      <c r="V19" s="21" t="s">
        <v>50</v>
      </c>
      <c r="W19" s="21" t="s">
        <v>1</v>
      </c>
      <c r="X19" s="21" t="s">
        <v>1</v>
      </c>
      <c r="Y19" s="21" t="s">
        <v>50</v>
      </c>
      <c r="Z19" s="21" t="s">
        <v>50</v>
      </c>
      <c r="AA19" s="21" t="s">
        <v>50</v>
      </c>
      <c r="AB19" s="49">
        <f t="shared" ref="AB19" si="30">COUNTIF(M19:AA19,"=Я")+COUNTIF(M19:AA19,"=К")</f>
        <v>11</v>
      </c>
      <c r="AC19" s="49">
        <f t="shared" ref="AC19" si="31">SUM(M20:AA20)</f>
        <v>88</v>
      </c>
      <c r="AD19" s="22"/>
      <c r="AE19" s="21"/>
      <c r="AF19" s="21" t="s">
        <v>1</v>
      </c>
      <c r="AG19" s="21" t="s">
        <v>1</v>
      </c>
      <c r="AH19" s="21"/>
      <c r="AI19" s="21"/>
      <c r="AJ19" s="21"/>
      <c r="AK19" s="22"/>
      <c r="AL19" s="21"/>
      <c r="AM19" s="21" t="s">
        <v>1</v>
      </c>
      <c r="AN19" s="21" t="s">
        <v>1</v>
      </c>
      <c r="AO19" s="21"/>
      <c r="AP19" s="21"/>
      <c r="AQ19" s="21"/>
      <c r="AR19" s="22"/>
      <c r="AS19" s="22"/>
      <c r="AT19" s="49">
        <f t="shared" ref="AT19" si="32">COUNT(AH20:AS20)</f>
        <v>0</v>
      </c>
      <c r="AU19" s="49">
        <f t="shared" ref="AU19" si="33">SUM(AH20:AS20)</f>
        <v>0</v>
      </c>
      <c r="AV19" s="71"/>
    </row>
    <row r="20" spans="1:48" ht="21" customHeight="1" x14ac:dyDescent="0.2">
      <c r="A20" s="60"/>
      <c r="B20" s="56"/>
      <c r="C20" s="54"/>
      <c r="D20" s="54"/>
      <c r="E20" s="56"/>
      <c r="F20" s="58"/>
      <c r="G20" s="60"/>
      <c r="H20" s="60"/>
      <c r="I20" s="39"/>
      <c r="J20" s="39"/>
      <c r="K20" s="52"/>
      <c r="L20" s="52"/>
      <c r="M20" s="21">
        <f>VLOOKUP(M19,Таблица2[],2,FALSE)</f>
        <v>8</v>
      </c>
      <c r="N20" s="21">
        <f>VLOOKUP(N19,Таблица2[],2,FALSE)</f>
        <v>8</v>
      </c>
      <c r="O20" s="21">
        <f>VLOOKUP(O19,Таблица2[],2,FALSE)</f>
        <v>8</v>
      </c>
      <c r="P20" s="21">
        <f>VLOOKUP(P19,Таблица2[],2,FALSE)</f>
        <v>0</v>
      </c>
      <c r="Q20" s="21">
        <f>VLOOKUP(Q19,Таблица2[],2,FALSE)</f>
        <v>0</v>
      </c>
      <c r="R20" s="21">
        <f>VLOOKUP(R19,Таблица2[],2,FALSE)</f>
        <v>8</v>
      </c>
      <c r="S20" s="21">
        <f>VLOOKUP(S19,Таблица2[],2,FALSE)</f>
        <v>8</v>
      </c>
      <c r="T20" s="21">
        <f>VLOOKUP(T19,Таблица2[],2,FALSE)</f>
        <v>8</v>
      </c>
      <c r="U20" s="21">
        <f>VLOOKUP(U19,Таблица2[],2,FALSE)</f>
        <v>8</v>
      </c>
      <c r="V20" s="21">
        <f>VLOOKUP(V19,Таблица2[],2,FALSE)</f>
        <v>8</v>
      </c>
      <c r="W20" s="21">
        <f>VLOOKUP(W19,Таблица2[],2,FALSE)</f>
        <v>0</v>
      </c>
      <c r="X20" s="21">
        <f>VLOOKUP(X19,Таблица2[],2,FALSE)</f>
        <v>0</v>
      </c>
      <c r="Y20" s="21">
        <f>VLOOKUP(Y19,Таблица2[],2,FALSE)</f>
        <v>8</v>
      </c>
      <c r="Z20" s="21">
        <f>VLOOKUP(Z19,Таблица2[],2,FALSE)</f>
        <v>8</v>
      </c>
      <c r="AA20" s="21">
        <f>VLOOKUP(AA19,Таблица2[],2,FALSE)</f>
        <v>8</v>
      </c>
      <c r="AB20" s="50"/>
      <c r="AC20" s="50"/>
      <c r="AD20" s="22"/>
      <c r="AE20" s="21"/>
      <c r="AF20" s="21"/>
      <c r="AG20" s="21"/>
      <c r="AH20" s="21"/>
      <c r="AI20" s="21"/>
      <c r="AJ20" s="21"/>
      <c r="AK20" s="22"/>
      <c r="AL20" s="21"/>
      <c r="AM20" s="21"/>
      <c r="AN20" s="21"/>
      <c r="AO20" s="21"/>
      <c r="AP20" s="21"/>
      <c r="AQ20" s="21"/>
      <c r="AR20" s="22"/>
      <c r="AS20" s="22"/>
      <c r="AT20" s="50"/>
      <c r="AU20" s="50"/>
      <c r="AV20" s="72"/>
    </row>
    <row r="21" spans="1:48" ht="21" customHeight="1" x14ac:dyDescent="0.2">
      <c r="A21" s="59">
        <v>8</v>
      </c>
      <c r="B21" s="55"/>
      <c r="C21" s="53"/>
      <c r="D21" s="53" t="s">
        <v>15</v>
      </c>
      <c r="E21" s="55" t="s">
        <v>19</v>
      </c>
      <c r="F21" s="57">
        <v>45672</v>
      </c>
      <c r="G21" s="59" t="s">
        <v>10</v>
      </c>
      <c r="H21" s="59"/>
      <c r="I21" s="38"/>
      <c r="J21" s="38"/>
      <c r="K21" s="51">
        <f t="shared" ref="K21" si="34">SUM(AB21,AT21)</f>
        <v>11</v>
      </c>
      <c r="L21" s="51">
        <f t="shared" ref="L21" si="35">SUM(AC21,AU21)</f>
        <v>88</v>
      </c>
      <c r="M21" s="21" t="s">
        <v>50</v>
      </c>
      <c r="N21" s="21" t="s">
        <v>50</v>
      </c>
      <c r="O21" s="21" t="s">
        <v>50</v>
      </c>
      <c r="P21" s="21" t="s">
        <v>1</v>
      </c>
      <c r="Q21" s="21" t="s">
        <v>1</v>
      </c>
      <c r="R21" s="21" t="s">
        <v>50</v>
      </c>
      <c r="S21" s="21" t="s">
        <v>50</v>
      </c>
      <c r="T21" s="21" t="s">
        <v>50</v>
      </c>
      <c r="U21" s="21" t="s">
        <v>50</v>
      </c>
      <c r="V21" s="21" t="s">
        <v>50</v>
      </c>
      <c r="W21" s="21" t="s">
        <v>1</v>
      </c>
      <c r="X21" s="21" t="s">
        <v>1</v>
      </c>
      <c r="Y21" s="21" t="s">
        <v>50</v>
      </c>
      <c r="Z21" s="21" t="s">
        <v>50</v>
      </c>
      <c r="AA21" s="21" t="s">
        <v>50</v>
      </c>
      <c r="AB21" s="49">
        <f t="shared" ref="AB21" si="36">COUNTIF(M21:AA21,"=Я")+COUNTIF(M21:AA21,"=К")</f>
        <v>11</v>
      </c>
      <c r="AC21" s="49">
        <f t="shared" ref="AC21" si="37">SUM(M22:AA22)</f>
        <v>88</v>
      </c>
      <c r="AD21" s="22"/>
      <c r="AE21" s="21"/>
      <c r="AF21" s="21" t="s">
        <v>1</v>
      </c>
      <c r="AG21" s="21" t="s">
        <v>1</v>
      </c>
      <c r="AH21" s="21"/>
      <c r="AI21" s="21"/>
      <c r="AJ21" s="21"/>
      <c r="AK21" s="22"/>
      <c r="AL21" s="21"/>
      <c r="AM21" s="21" t="s">
        <v>1</v>
      </c>
      <c r="AN21" s="21" t="s">
        <v>1</v>
      </c>
      <c r="AO21" s="21"/>
      <c r="AP21" s="21"/>
      <c r="AQ21" s="21"/>
      <c r="AR21" s="22"/>
      <c r="AS21" s="22"/>
      <c r="AT21" s="49">
        <f t="shared" ref="AT21" si="38">COUNT(AH22:AS22)</f>
        <v>0</v>
      </c>
      <c r="AU21" s="49">
        <f t="shared" ref="AU21" si="39">SUM(AH22:AS22)</f>
        <v>0</v>
      </c>
      <c r="AV21" s="71"/>
    </row>
    <row r="22" spans="1:48" ht="21" customHeight="1" x14ac:dyDescent="0.2">
      <c r="A22" s="60"/>
      <c r="B22" s="56"/>
      <c r="C22" s="54"/>
      <c r="D22" s="54"/>
      <c r="E22" s="56"/>
      <c r="F22" s="58"/>
      <c r="G22" s="60"/>
      <c r="H22" s="60"/>
      <c r="I22" s="39"/>
      <c r="J22" s="39"/>
      <c r="K22" s="52"/>
      <c r="L22" s="52"/>
      <c r="M22" s="21">
        <f>VLOOKUP(M21,Таблица2[],2,FALSE)</f>
        <v>8</v>
      </c>
      <c r="N22" s="21">
        <f>VLOOKUP(N21,Таблица2[],2,FALSE)</f>
        <v>8</v>
      </c>
      <c r="O22" s="21">
        <f>VLOOKUP(O21,Таблица2[],2,FALSE)</f>
        <v>8</v>
      </c>
      <c r="P22" s="21">
        <f>VLOOKUP(P21,Таблица2[],2,FALSE)</f>
        <v>0</v>
      </c>
      <c r="Q22" s="21">
        <f>VLOOKUP(Q21,Таблица2[],2,FALSE)</f>
        <v>0</v>
      </c>
      <c r="R22" s="21">
        <f>VLOOKUP(R21,Таблица2[],2,FALSE)</f>
        <v>8</v>
      </c>
      <c r="S22" s="21">
        <f>VLOOKUP(S21,Таблица2[],2,FALSE)</f>
        <v>8</v>
      </c>
      <c r="T22" s="21">
        <f>VLOOKUP(T21,Таблица2[],2,FALSE)</f>
        <v>8</v>
      </c>
      <c r="U22" s="21">
        <f>VLOOKUP(U21,Таблица2[],2,FALSE)</f>
        <v>8</v>
      </c>
      <c r="V22" s="21">
        <f>VLOOKUP(V21,Таблица2[],2,FALSE)</f>
        <v>8</v>
      </c>
      <c r="W22" s="21">
        <f>VLOOKUP(W21,Таблица2[],2,FALSE)</f>
        <v>0</v>
      </c>
      <c r="X22" s="21">
        <f>VLOOKUP(X21,Таблица2[],2,FALSE)</f>
        <v>0</v>
      </c>
      <c r="Y22" s="21">
        <f>VLOOKUP(Y21,Таблица2[],2,FALSE)</f>
        <v>8</v>
      </c>
      <c r="Z22" s="21">
        <f>VLOOKUP(Z21,Таблица2[],2,FALSE)</f>
        <v>8</v>
      </c>
      <c r="AA22" s="21">
        <f>VLOOKUP(AA21,Таблица2[],2,FALSE)</f>
        <v>8</v>
      </c>
      <c r="AB22" s="50"/>
      <c r="AC22" s="50"/>
      <c r="AD22" s="22"/>
      <c r="AE22" s="21"/>
      <c r="AF22" s="21"/>
      <c r="AG22" s="21"/>
      <c r="AH22" s="21"/>
      <c r="AI22" s="21"/>
      <c r="AJ22" s="21"/>
      <c r="AK22" s="22"/>
      <c r="AL22" s="21"/>
      <c r="AM22" s="21"/>
      <c r="AN22" s="21"/>
      <c r="AO22" s="21"/>
      <c r="AP22" s="21"/>
      <c r="AQ22" s="21"/>
      <c r="AR22" s="22"/>
      <c r="AS22" s="22"/>
      <c r="AT22" s="50"/>
      <c r="AU22" s="50"/>
      <c r="AV22" s="72"/>
    </row>
    <row r="23" spans="1:48" ht="21" customHeight="1" x14ac:dyDescent="0.2">
      <c r="A23" s="59">
        <v>9</v>
      </c>
      <c r="B23" s="55"/>
      <c r="C23" s="53"/>
      <c r="D23" s="53" t="s">
        <v>15</v>
      </c>
      <c r="E23" s="55" t="s">
        <v>20</v>
      </c>
      <c r="F23" s="57">
        <v>45588</v>
      </c>
      <c r="G23" s="59" t="s">
        <v>10</v>
      </c>
      <c r="H23" s="59"/>
      <c r="I23" s="38"/>
      <c r="J23" s="38"/>
      <c r="K23" s="51">
        <f t="shared" ref="K23" si="40">SUM(AB23,AT23)</f>
        <v>11</v>
      </c>
      <c r="L23" s="51">
        <f t="shared" ref="L23" si="41">SUM(AC23,AU23)</f>
        <v>88</v>
      </c>
      <c r="M23" s="21" t="s">
        <v>50</v>
      </c>
      <c r="N23" s="21" t="s">
        <v>50</v>
      </c>
      <c r="O23" s="21" t="s">
        <v>50</v>
      </c>
      <c r="P23" s="21" t="s">
        <v>1</v>
      </c>
      <c r="Q23" s="21" t="s">
        <v>1</v>
      </c>
      <c r="R23" s="21" t="s">
        <v>50</v>
      </c>
      <c r="S23" s="21" t="s">
        <v>50</v>
      </c>
      <c r="T23" s="21" t="s">
        <v>50</v>
      </c>
      <c r="U23" s="21" t="s">
        <v>50</v>
      </c>
      <c r="V23" s="21" t="s">
        <v>50</v>
      </c>
      <c r="W23" s="21" t="s">
        <v>1</v>
      </c>
      <c r="X23" s="21" t="s">
        <v>1</v>
      </c>
      <c r="Y23" s="21" t="s">
        <v>50</v>
      </c>
      <c r="Z23" s="21" t="s">
        <v>50</v>
      </c>
      <c r="AA23" s="21" t="s">
        <v>50</v>
      </c>
      <c r="AB23" s="49">
        <f t="shared" ref="AB23" si="42">COUNTIF(M23:AA23,"=Я")+COUNTIF(M23:AA23,"=К")</f>
        <v>11</v>
      </c>
      <c r="AC23" s="49">
        <f t="shared" ref="AC23" si="43">SUM(M24:AA24)</f>
        <v>88</v>
      </c>
      <c r="AD23" s="22"/>
      <c r="AE23" s="21"/>
      <c r="AF23" s="21" t="s">
        <v>1</v>
      </c>
      <c r="AG23" s="21" t="s">
        <v>1</v>
      </c>
      <c r="AH23" s="21"/>
      <c r="AI23" s="21"/>
      <c r="AJ23" s="21"/>
      <c r="AK23" s="22"/>
      <c r="AL23" s="21"/>
      <c r="AM23" s="21" t="s">
        <v>1</v>
      </c>
      <c r="AN23" s="21" t="s">
        <v>1</v>
      </c>
      <c r="AO23" s="21"/>
      <c r="AP23" s="21"/>
      <c r="AQ23" s="21"/>
      <c r="AR23" s="22"/>
      <c r="AS23" s="22"/>
      <c r="AT23" s="49">
        <f t="shared" ref="AT23" si="44">COUNT(AH24:AS24)</f>
        <v>0</v>
      </c>
      <c r="AU23" s="49">
        <f t="shared" ref="AU23" si="45">SUM(AH24:AS24)</f>
        <v>0</v>
      </c>
      <c r="AV23" s="71"/>
    </row>
    <row r="24" spans="1:48" ht="21" customHeight="1" x14ac:dyDescent="0.2">
      <c r="A24" s="60"/>
      <c r="B24" s="56"/>
      <c r="C24" s="54"/>
      <c r="D24" s="54"/>
      <c r="E24" s="56"/>
      <c r="F24" s="58"/>
      <c r="G24" s="60"/>
      <c r="H24" s="60"/>
      <c r="I24" s="39"/>
      <c r="J24" s="39"/>
      <c r="K24" s="52"/>
      <c r="L24" s="52"/>
      <c r="M24" s="21">
        <f>VLOOKUP(M23,Таблица2[],2,FALSE)</f>
        <v>8</v>
      </c>
      <c r="N24" s="21">
        <f>VLOOKUP(N23,Таблица2[],2,FALSE)</f>
        <v>8</v>
      </c>
      <c r="O24" s="21">
        <f>VLOOKUP(O23,Таблица2[],2,FALSE)</f>
        <v>8</v>
      </c>
      <c r="P24" s="21">
        <f>VLOOKUP(P23,Таблица2[],2,FALSE)</f>
        <v>0</v>
      </c>
      <c r="Q24" s="21">
        <f>VLOOKUP(Q23,Таблица2[],2,FALSE)</f>
        <v>0</v>
      </c>
      <c r="R24" s="21">
        <f>VLOOKUP(R23,Таблица2[],2,FALSE)</f>
        <v>8</v>
      </c>
      <c r="S24" s="21">
        <f>VLOOKUP(S23,Таблица2[],2,FALSE)</f>
        <v>8</v>
      </c>
      <c r="T24" s="21">
        <f>VLOOKUP(T23,Таблица2[],2,FALSE)</f>
        <v>8</v>
      </c>
      <c r="U24" s="21">
        <f>VLOOKUP(U23,Таблица2[],2,FALSE)</f>
        <v>8</v>
      </c>
      <c r="V24" s="21">
        <f>VLOOKUP(V23,Таблица2[],2,FALSE)</f>
        <v>8</v>
      </c>
      <c r="W24" s="21">
        <f>VLOOKUP(W23,Таблица2[],2,FALSE)</f>
        <v>0</v>
      </c>
      <c r="X24" s="21">
        <f>VLOOKUP(X23,Таблица2[],2,FALSE)</f>
        <v>0</v>
      </c>
      <c r="Y24" s="21">
        <f>VLOOKUP(Y23,Таблица2[],2,FALSE)</f>
        <v>8</v>
      </c>
      <c r="Z24" s="21">
        <f>VLOOKUP(Z23,Таблица2[],2,FALSE)</f>
        <v>8</v>
      </c>
      <c r="AA24" s="21">
        <f>VLOOKUP(AA23,Таблица2[],2,FALSE)</f>
        <v>8</v>
      </c>
      <c r="AB24" s="50"/>
      <c r="AC24" s="50"/>
      <c r="AD24" s="22"/>
      <c r="AE24" s="21"/>
      <c r="AF24" s="21"/>
      <c r="AG24" s="21"/>
      <c r="AH24" s="21"/>
      <c r="AI24" s="21"/>
      <c r="AJ24" s="21"/>
      <c r="AK24" s="22"/>
      <c r="AL24" s="21"/>
      <c r="AM24" s="21"/>
      <c r="AN24" s="21"/>
      <c r="AO24" s="21"/>
      <c r="AP24" s="21"/>
      <c r="AQ24" s="21"/>
      <c r="AR24" s="22"/>
      <c r="AS24" s="22"/>
      <c r="AT24" s="50"/>
      <c r="AU24" s="50"/>
      <c r="AV24" s="72"/>
    </row>
    <row r="25" spans="1:48" ht="21" customHeight="1" x14ac:dyDescent="0.2">
      <c r="A25" s="59">
        <v>10</v>
      </c>
      <c r="B25" s="55"/>
      <c r="C25" s="53"/>
      <c r="D25" s="53" t="s">
        <v>16</v>
      </c>
      <c r="E25" s="55" t="s">
        <v>6</v>
      </c>
      <c r="F25" s="57">
        <v>45681</v>
      </c>
      <c r="G25" s="59" t="s">
        <v>10</v>
      </c>
      <c r="H25" s="59"/>
      <c r="I25" s="38"/>
      <c r="J25" s="38"/>
      <c r="K25" s="51">
        <f t="shared" ref="K25" si="46">SUM(AB25,AT25)</f>
        <v>11</v>
      </c>
      <c r="L25" s="51">
        <f t="shared" ref="L25" si="47">SUM(AC25,AU25)</f>
        <v>88</v>
      </c>
      <c r="M25" s="21" t="s">
        <v>50</v>
      </c>
      <c r="N25" s="21" t="s">
        <v>50</v>
      </c>
      <c r="O25" s="21" t="s">
        <v>50</v>
      </c>
      <c r="P25" s="21" t="s">
        <v>1</v>
      </c>
      <c r="Q25" s="21" t="s">
        <v>1</v>
      </c>
      <c r="R25" s="21" t="s">
        <v>50</v>
      </c>
      <c r="S25" s="21" t="s">
        <v>50</v>
      </c>
      <c r="T25" s="21" t="s">
        <v>50</v>
      </c>
      <c r="U25" s="21" t="s">
        <v>50</v>
      </c>
      <c r="V25" s="21" t="s">
        <v>50</v>
      </c>
      <c r="W25" s="21" t="s">
        <v>1</v>
      </c>
      <c r="X25" s="21" t="s">
        <v>1</v>
      </c>
      <c r="Y25" s="21" t="s">
        <v>50</v>
      </c>
      <c r="Z25" s="21" t="s">
        <v>50</v>
      </c>
      <c r="AA25" s="21" t="s">
        <v>50</v>
      </c>
      <c r="AB25" s="49">
        <f t="shared" ref="AB25" si="48">COUNTIF(M25:AA25,"=Я")+COUNTIF(M25:AA25,"=К")</f>
        <v>11</v>
      </c>
      <c r="AC25" s="49">
        <f t="shared" ref="AC25" si="49">SUM(M26:AA26)</f>
        <v>88</v>
      </c>
      <c r="AD25" s="22"/>
      <c r="AE25" s="21"/>
      <c r="AF25" s="21" t="s">
        <v>1</v>
      </c>
      <c r="AG25" s="21" t="s">
        <v>1</v>
      </c>
      <c r="AH25" s="21"/>
      <c r="AI25" s="21"/>
      <c r="AJ25" s="21"/>
      <c r="AK25" s="22"/>
      <c r="AL25" s="21"/>
      <c r="AM25" s="21" t="s">
        <v>1</v>
      </c>
      <c r="AN25" s="21" t="s">
        <v>1</v>
      </c>
      <c r="AO25" s="21"/>
      <c r="AP25" s="21"/>
      <c r="AQ25" s="21"/>
      <c r="AR25" s="22"/>
      <c r="AS25" s="22"/>
      <c r="AT25" s="49">
        <f t="shared" ref="AT25" si="50">COUNT(AH26:AS26)</f>
        <v>0</v>
      </c>
      <c r="AU25" s="49">
        <f t="shared" ref="AU25" si="51">SUM(AH26:AS26)</f>
        <v>0</v>
      </c>
      <c r="AV25" s="71"/>
    </row>
    <row r="26" spans="1:48" ht="21" customHeight="1" x14ac:dyDescent="0.2">
      <c r="A26" s="60"/>
      <c r="B26" s="56"/>
      <c r="C26" s="54"/>
      <c r="D26" s="54"/>
      <c r="E26" s="56"/>
      <c r="F26" s="58"/>
      <c r="G26" s="60"/>
      <c r="H26" s="60"/>
      <c r="I26" s="39"/>
      <c r="J26" s="39"/>
      <c r="K26" s="52"/>
      <c r="L26" s="52"/>
      <c r="M26" s="21">
        <f>VLOOKUP(M25,Таблица2[],2,FALSE)</f>
        <v>8</v>
      </c>
      <c r="N26" s="21">
        <f>VLOOKUP(N25,Таблица2[],2,FALSE)</f>
        <v>8</v>
      </c>
      <c r="O26" s="21">
        <f>VLOOKUP(O25,Таблица2[],2,FALSE)</f>
        <v>8</v>
      </c>
      <c r="P26" s="21">
        <f>VLOOKUP(P25,Таблица2[],2,FALSE)</f>
        <v>0</v>
      </c>
      <c r="Q26" s="21">
        <f>VLOOKUP(Q25,Таблица2[],2,FALSE)</f>
        <v>0</v>
      </c>
      <c r="R26" s="21">
        <f>VLOOKUP(R25,Таблица2[],2,FALSE)</f>
        <v>8</v>
      </c>
      <c r="S26" s="21">
        <f>VLOOKUP(S25,Таблица2[],2,FALSE)</f>
        <v>8</v>
      </c>
      <c r="T26" s="21">
        <f>VLOOKUP(T25,Таблица2[],2,FALSE)</f>
        <v>8</v>
      </c>
      <c r="U26" s="21">
        <f>VLOOKUP(U25,Таблица2[],2,FALSE)</f>
        <v>8</v>
      </c>
      <c r="V26" s="21">
        <f>VLOOKUP(V25,Таблица2[],2,FALSE)</f>
        <v>8</v>
      </c>
      <c r="W26" s="21">
        <f>VLOOKUP(W25,Таблица2[],2,FALSE)</f>
        <v>0</v>
      </c>
      <c r="X26" s="21">
        <f>VLOOKUP(X25,Таблица2[],2,FALSE)</f>
        <v>0</v>
      </c>
      <c r="Y26" s="21">
        <f>VLOOKUP(Y25,Таблица2[],2,FALSE)</f>
        <v>8</v>
      </c>
      <c r="Z26" s="21">
        <f>VLOOKUP(Z25,Таблица2[],2,FALSE)</f>
        <v>8</v>
      </c>
      <c r="AA26" s="21">
        <f>VLOOKUP(AA25,Таблица2[],2,FALSE)</f>
        <v>8</v>
      </c>
      <c r="AB26" s="50"/>
      <c r="AC26" s="50"/>
      <c r="AD26" s="22"/>
      <c r="AE26" s="21"/>
      <c r="AF26" s="21"/>
      <c r="AG26" s="21"/>
      <c r="AH26" s="21"/>
      <c r="AI26" s="21"/>
      <c r="AJ26" s="21"/>
      <c r="AK26" s="22"/>
      <c r="AL26" s="21"/>
      <c r="AM26" s="21"/>
      <c r="AN26" s="21"/>
      <c r="AO26" s="21"/>
      <c r="AP26" s="21"/>
      <c r="AQ26" s="21"/>
      <c r="AR26" s="22"/>
      <c r="AS26" s="22"/>
      <c r="AT26" s="50"/>
      <c r="AU26" s="50"/>
      <c r="AV26" s="72"/>
    </row>
    <row r="27" spans="1:48" ht="21" customHeight="1" x14ac:dyDescent="0.2">
      <c r="A27" s="59">
        <v>11</v>
      </c>
      <c r="B27" s="55"/>
      <c r="C27" s="53"/>
      <c r="D27" s="53" t="s">
        <v>16</v>
      </c>
      <c r="E27" s="55" t="s">
        <v>6</v>
      </c>
      <c r="F27" s="57">
        <v>45681</v>
      </c>
      <c r="G27" s="59" t="s">
        <v>10</v>
      </c>
      <c r="H27" s="59"/>
      <c r="I27" s="38"/>
      <c r="J27" s="38"/>
      <c r="K27" s="51">
        <f t="shared" ref="K27" si="52">SUM(AB27,AT27)</f>
        <v>11</v>
      </c>
      <c r="L27" s="51">
        <f t="shared" ref="L27" si="53">SUM(AC27,AU27)</f>
        <v>88</v>
      </c>
      <c r="M27" s="21" t="s">
        <v>50</v>
      </c>
      <c r="N27" s="21" t="s">
        <v>50</v>
      </c>
      <c r="O27" s="21" t="s">
        <v>50</v>
      </c>
      <c r="P27" s="21" t="s">
        <v>1</v>
      </c>
      <c r="Q27" s="21" t="s">
        <v>1</v>
      </c>
      <c r="R27" s="21" t="s">
        <v>50</v>
      </c>
      <c r="S27" s="21" t="s">
        <v>50</v>
      </c>
      <c r="T27" s="21" t="s">
        <v>50</v>
      </c>
      <c r="U27" s="21" t="s">
        <v>50</v>
      </c>
      <c r="V27" s="21" t="s">
        <v>50</v>
      </c>
      <c r="W27" s="21" t="s">
        <v>1</v>
      </c>
      <c r="X27" s="21" t="s">
        <v>1</v>
      </c>
      <c r="Y27" s="21" t="s">
        <v>50</v>
      </c>
      <c r="Z27" s="21" t="s">
        <v>50</v>
      </c>
      <c r="AA27" s="21" t="s">
        <v>50</v>
      </c>
      <c r="AB27" s="49">
        <f t="shared" ref="AB27" si="54">COUNTIF(M27:AA27,"=Я")+COUNTIF(M27:AA27,"=К")</f>
        <v>11</v>
      </c>
      <c r="AC27" s="49">
        <f t="shared" ref="AC27" si="55">SUM(M28:AA28)</f>
        <v>88</v>
      </c>
      <c r="AD27" s="22"/>
      <c r="AE27" s="21"/>
      <c r="AF27" s="21" t="s">
        <v>1</v>
      </c>
      <c r="AG27" s="21" t="s">
        <v>1</v>
      </c>
      <c r="AH27" s="21"/>
      <c r="AI27" s="21"/>
      <c r="AJ27" s="21"/>
      <c r="AK27" s="22"/>
      <c r="AL27" s="21"/>
      <c r="AM27" s="21" t="s">
        <v>1</v>
      </c>
      <c r="AN27" s="21" t="s">
        <v>1</v>
      </c>
      <c r="AO27" s="21"/>
      <c r="AP27" s="21"/>
      <c r="AQ27" s="21"/>
      <c r="AR27" s="22"/>
      <c r="AS27" s="22"/>
      <c r="AT27" s="49">
        <f t="shared" ref="AT27" si="56">COUNT(AH28:AS28)</f>
        <v>0</v>
      </c>
      <c r="AU27" s="49">
        <f t="shared" ref="AU27" si="57">SUM(AH28:AS28)</f>
        <v>0</v>
      </c>
      <c r="AV27" s="71"/>
    </row>
    <row r="28" spans="1:48" ht="21" customHeight="1" x14ac:dyDescent="0.2">
      <c r="A28" s="60"/>
      <c r="B28" s="56"/>
      <c r="C28" s="54"/>
      <c r="D28" s="54"/>
      <c r="E28" s="56"/>
      <c r="F28" s="58"/>
      <c r="G28" s="60"/>
      <c r="H28" s="60"/>
      <c r="I28" s="39"/>
      <c r="J28" s="39"/>
      <c r="K28" s="52"/>
      <c r="L28" s="52"/>
      <c r="M28" s="21">
        <f>VLOOKUP(M27,Таблица2[],2,FALSE)</f>
        <v>8</v>
      </c>
      <c r="N28" s="21">
        <f>VLOOKUP(N27,Таблица2[],2,FALSE)</f>
        <v>8</v>
      </c>
      <c r="O28" s="21">
        <f>VLOOKUP(O27,Таблица2[],2,FALSE)</f>
        <v>8</v>
      </c>
      <c r="P28" s="21">
        <f>VLOOKUP(P27,Таблица2[],2,FALSE)</f>
        <v>0</v>
      </c>
      <c r="Q28" s="21">
        <f>VLOOKUP(Q27,Таблица2[],2,FALSE)</f>
        <v>0</v>
      </c>
      <c r="R28" s="21">
        <f>VLOOKUP(R27,Таблица2[],2,FALSE)</f>
        <v>8</v>
      </c>
      <c r="S28" s="21">
        <f>VLOOKUP(S27,Таблица2[],2,FALSE)</f>
        <v>8</v>
      </c>
      <c r="T28" s="21">
        <f>VLOOKUP(T27,Таблица2[],2,FALSE)</f>
        <v>8</v>
      </c>
      <c r="U28" s="21">
        <f>VLOOKUP(U27,Таблица2[],2,FALSE)</f>
        <v>8</v>
      </c>
      <c r="V28" s="21">
        <f>VLOOKUP(V27,Таблица2[],2,FALSE)</f>
        <v>8</v>
      </c>
      <c r="W28" s="21">
        <f>VLOOKUP(W27,Таблица2[],2,FALSE)</f>
        <v>0</v>
      </c>
      <c r="X28" s="21">
        <f>VLOOKUP(X27,Таблица2[],2,FALSE)</f>
        <v>0</v>
      </c>
      <c r="Y28" s="21">
        <f>VLOOKUP(Y27,Таблица2[],2,FALSE)</f>
        <v>8</v>
      </c>
      <c r="Z28" s="21">
        <f>VLOOKUP(Z27,Таблица2[],2,FALSE)</f>
        <v>8</v>
      </c>
      <c r="AA28" s="21">
        <f>VLOOKUP(AA27,Таблица2[],2,FALSE)</f>
        <v>8</v>
      </c>
      <c r="AB28" s="50"/>
      <c r="AC28" s="50"/>
      <c r="AD28" s="22"/>
      <c r="AE28" s="21"/>
      <c r="AF28" s="21"/>
      <c r="AG28" s="21"/>
      <c r="AH28" s="21"/>
      <c r="AI28" s="21"/>
      <c r="AJ28" s="21"/>
      <c r="AK28" s="22"/>
      <c r="AL28" s="21"/>
      <c r="AM28" s="21"/>
      <c r="AN28" s="21"/>
      <c r="AO28" s="21"/>
      <c r="AP28" s="21"/>
      <c r="AQ28" s="21"/>
      <c r="AR28" s="22"/>
      <c r="AS28" s="22"/>
      <c r="AT28" s="50"/>
      <c r="AU28" s="50"/>
      <c r="AV28" s="72"/>
    </row>
    <row r="29" spans="1:48" ht="21" customHeight="1" x14ac:dyDescent="0.2">
      <c r="A29" s="59">
        <v>12</v>
      </c>
      <c r="B29" s="55"/>
      <c r="C29" s="53"/>
      <c r="D29" s="53" t="s">
        <v>16</v>
      </c>
      <c r="E29" s="55" t="s">
        <v>6</v>
      </c>
      <c r="F29" s="57">
        <v>45681</v>
      </c>
      <c r="G29" s="59" t="s">
        <v>10</v>
      </c>
      <c r="H29" s="59"/>
      <c r="I29" s="38"/>
      <c r="J29" s="38"/>
      <c r="K29" s="51">
        <f t="shared" ref="K29" si="58">SUM(AB29,AT29)</f>
        <v>11</v>
      </c>
      <c r="L29" s="51">
        <f t="shared" ref="L29" si="59">SUM(AC29,AU29)</f>
        <v>88</v>
      </c>
      <c r="M29" s="21" t="s">
        <v>50</v>
      </c>
      <c r="N29" s="21" t="s">
        <v>50</v>
      </c>
      <c r="O29" s="21" t="s">
        <v>50</v>
      </c>
      <c r="P29" s="21" t="s">
        <v>1</v>
      </c>
      <c r="Q29" s="21" t="s">
        <v>1</v>
      </c>
      <c r="R29" s="21" t="s">
        <v>50</v>
      </c>
      <c r="S29" s="21" t="s">
        <v>50</v>
      </c>
      <c r="T29" s="21" t="s">
        <v>50</v>
      </c>
      <c r="U29" s="21" t="s">
        <v>50</v>
      </c>
      <c r="V29" s="21" t="s">
        <v>50</v>
      </c>
      <c r="W29" s="21" t="s">
        <v>1</v>
      </c>
      <c r="X29" s="21" t="s">
        <v>1</v>
      </c>
      <c r="Y29" s="21" t="s">
        <v>50</v>
      </c>
      <c r="Z29" s="21" t="s">
        <v>50</v>
      </c>
      <c r="AA29" s="21" t="s">
        <v>50</v>
      </c>
      <c r="AB29" s="49">
        <f t="shared" ref="AB29" si="60">COUNTIF(M29:AA29,"=Я")+COUNTIF(M29:AA29,"=К")</f>
        <v>11</v>
      </c>
      <c r="AC29" s="49">
        <f t="shared" ref="AC29" si="61">SUM(M30:AA30)</f>
        <v>88</v>
      </c>
      <c r="AD29" s="22"/>
      <c r="AE29" s="21"/>
      <c r="AF29" s="21" t="s">
        <v>1</v>
      </c>
      <c r="AG29" s="21" t="s">
        <v>1</v>
      </c>
      <c r="AH29" s="21"/>
      <c r="AI29" s="21"/>
      <c r="AJ29" s="21"/>
      <c r="AK29" s="22"/>
      <c r="AL29" s="21"/>
      <c r="AM29" s="21" t="s">
        <v>1</v>
      </c>
      <c r="AN29" s="21" t="s">
        <v>1</v>
      </c>
      <c r="AO29" s="21"/>
      <c r="AP29" s="21"/>
      <c r="AQ29" s="21"/>
      <c r="AR29" s="22"/>
      <c r="AS29" s="22"/>
      <c r="AT29" s="49">
        <f t="shared" ref="AT29" si="62">COUNT(AH30:AS30)</f>
        <v>0</v>
      </c>
      <c r="AU29" s="49">
        <f t="shared" ref="AU29" si="63">SUM(AH30:AS30)</f>
        <v>0</v>
      </c>
      <c r="AV29" s="71"/>
    </row>
    <row r="30" spans="1:48" ht="21" customHeight="1" x14ac:dyDescent="0.2">
      <c r="A30" s="60"/>
      <c r="B30" s="56"/>
      <c r="C30" s="54"/>
      <c r="D30" s="54"/>
      <c r="E30" s="56"/>
      <c r="F30" s="58"/>
      <c r="G30" s="60"/>
      <c r="H30" s="60"/>
      <c r="I30" s="39"/>
      <c r="J30" s="39"/>
      <c r="K30" s="52"/>
      <c r="L30" s="52"/>
      <c r="M30" s="21">
        <f>VLOOKUP(M29,Таблица2[],2,FALSE)</f>
        <v>8</v>
      </c>
      <c r="N30" s="21">
        <f>VLOOKUP(N29,Таблица2[],2,FALSE)</f>
        <v>8</v>
      </c>
      <c r="O30" s="21">
        <f>VLOOKUP(O29,Таблица2[],2,FALSE)</f>
        <v>8</v>
      </c>
      <c r="P30" s="21">
        <f>VLOOKUP(P29,Таблица2[],2,FALSE)</f>
        <v>0</v>
      </c>
      <c r="Q30" s="21">
        <f>VLOOKUP(Q29,Таблица2[],2,FALSE)</f>
        <v>0</v>
      </c>
      <c r="R30" s="21">
        <f>VLOOKUP(R29,Таблица2[],2,FALSE)</f>
        <v>8</v>
      </c>
      <c r="S30" s="21">
        <f>VLOOKUP(S29,Таблица2[],2,FALSE)</f>
        <v>8</v>
      </c>
      <c r="T30" s="21">
        <f>VLOOKUP(T29,Таблица2[],2,FALSE)</f>
        <v>8</v>
      </c>
      <c r="U30" s="21">
        <f>VLOOKUP(U29,Таблица2[],2,FALSE)</f>
        <v>8</v>
      </c>
      <c r="V30" s="21">
        <f>VLOOKUP(V29,Таблица2[],2,FALSE)</f>
        <v>8</v>
      </c>
      <c r="W30" s="21">
        <f>VLOOKUP(W29,Таблица2[],2,FALSE)</f>
        <v>0</v>
      </c>
      <c r="X30" s="21">
        <f>VLOOKUP(X29,Таблица2[],2,FALSE)</f>
        <v>0</v>
      </c>
      <c r="Y30" s="21">
        <f>VLOOKUP(Y29,Таблица2[],2,FALSE)</f>
        <v>8</v>
      </c>
      <c r="Z30" s="21">
        <f>VLOOKUP(Z29,Таблица2[],2,FALSE)</f>
        <v>8</v>
      </c>
      <c r="AA30" s="21">
        <f>VLOOKUP(AA29,Таблица2[],2,FALSE)</f>
        <v>8</v>
      </c>
      <c r="AB30" s="50"/>
      <c r="AC30" s="50"/>
      <c r="AD30" s="22"/>
      <c r="AE30" s="21"/>
      <c r="AF30" s="21"/>
      <c r="AG30" s="21"/>
      <c r="AH30" s="21"/>
      <c r="AI30" s="21"/>
      <c r="AJ30" s="21"/>
      <c r="AK30" s="22"/>
      <c r="AL30" s="21"/>
      <c r="AM30" s="21"/>
      <c r="AN30" s="21"/>
      <c r="AO30" s="21"/>
      <c r="AP30" s="21"/>
      <c r="AQ30" s="21"/>
      <c r="AR30" s="22"/>
      <c r="AS30" s="22"/>
      <c r="AT30" s="50"/>
      <c r="AU30" s="50"/>
      <c r="AV30" s="72"/>
    </row>
    <row r="31" spans="1:48" ht="12" customHeight="1" x14ac:dyDescent="0.2"/>
    <row r="33" spans="1:46" ht="34.9" customHeight="1" x14ac:dyDescent="0.2">
      <c r="B33" s="73" t="s">
        <v>22</v>
      </c>
      <c r="C33" s="73"/>
      <c r="D33" s="17"/>
      <c r="F33" s="73" t="s">
        <v>23</v>
      </c>
      <c r="G33" s="73"/>
    </row>
    <row r="37" spans="1:46" ht="15.75" x14ac:dyDescent="0.2">
      <c r="A37" s="15"/>
      <c r="B37" s="75" t="s">
        <v>53</v>
      </c>
      <c r="C37" s="75"/>
      <c r="D37" s="30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2"/>
      <c r="AQ37" s="32"/>
      <c r="AR37" s="32"/>
      <c r="AS37" s="32"/>
      <c r="AT37" s="33"/>
    </row>
    <row r="38" spans="1:46" ht="15.75" x14ac:dyDescent="0.2">
      <c r="A38" s="28"/>
      <c r="B38" s="40" t="s">
        <v>24</v>
      </c>
      <c r="C38" s="35" t="s">
        <v>25</v>
      </c>
      <c r="D38" s="24" t="s">
        <v>61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6" t="s">
        <v>26</v>
      </c>
      <c r="Y38" s="76"/>
      <c r="Z38" s="35" t="s">
        <v>25</v>
      </c>
      <c r="AA38" s="24" t="s">
        <v>27</v>
      </c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31"/>
      <c r="AP38" s="32"/>
      <c r="AQ38" s="32"/>
      <c r="AR38" s="32"/>
      <c r="AS38" s="32"/>
      <c r="AT38" s="33"/>
    </row>
    <row r="39" spans="1:46" ht="15.75" x14ac:dyDescent="0.2">
      <c r="A39" s="28"/>
      <c r="B39" s="34" t="s">
        <v>28</v>
      </c>
      <c r="C39" s="35" t="s">
        <v>25</v>
      </c>
      <c r="D39" s="24" t="s">
        <v>29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6" t="s">
        <v>30</v>
      </c>
      <c r="Y39" s="76"/>
      <c r="Z39" s="35" t="s">
        <v>25</v>
      </c>
      <c r="AA39" s="24" t="s">
        <v>56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31"/>
      <c r="AP39" s="32"/>
      <c r="AQ39" s="32"/>
      <c r="AR39" s="32"/>
      <c r="AS39" s="32"/>
      <c r="AT39" s="33"/>
    </row>
    <row r="40" spans="1:46" ht="15.75" x14ac:dyDescent="0.2">
      <c r="A40" s="28"/>
      <c r="B40" s="42" t="s">
        <v>42</v>
      </c>
      <c r="C40" s="43" t="s">
        <v>25</v>
      </c>
      <c r="D40" s="44" t="s">
        <v>43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6" t="s">
        <v>31</v>
      </c>
      <c r="Y40" s="76"/>
      <c r="Z40" s="35" t="s">
        <v>25</v>
      </c>
      <c r="AA40" s="24" t="s">
        <v>32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31"/>
      <c r="AP40" s="32"/>
      <c r="AQ40" s="32"/>
      <c r="AR40" s="32"/>
      <c r="AS40" s="32"/>
      <c r="AT40" s="33"/>
    </row>
    <row r="41" spans="1:46" ht="15.75" x14ac:dyDescent="0.2">
      <c r="A41" s="28"/>
      <c r="B41" s="34" t="s">
        <v>62</v>
      </c>
      <c r="C41" s="35" t="s">
        <v>25</v>
      </c>
      <c r="D41" s="24" t="s">
        <v>63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5"/>
      <c r="Y41" s="35"/>
      <c r="Z41" s="35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31"/>
      <c r="AP41" s="32"/>
      <c r="AQ41" s="32"/>
      <c r="AR41" s="32"/>
      <c r="AS41" s="32"/>
      <c r="AT41" s="33"/>
    </row>
    <row r="42" spans="1:46" ht="15.75" x14ac:dyDescent="0.2">
      <c r="A42" s="28"/>
      <c r="B42" s="34" t="s">
        <v>1</v>
      </c>
      <c r="C42" s="35" t="s">
        <v>25</v>
      </c>
      <c r="D42" s="24" t="s">
        <v>33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76" t="s">
        <v>34</v>
      </c>
      <c r="Y42" s="76"/>
      <c r="Z42" s="35" t="s">
        <v>25</v>
      </c>
      <c r="AA42" s="24" t="s">
        <v>35</v>
      </c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31"/>
      <c r="AP42" s="32"/>
      <c r="AQ42" s="32"/>
      <c r="AR42" s="32"/>
      <c r="AS42" s="32"/>
      <c r="AT42" s="33"/>
    </row>
    <row r="43" spans="1:46" ht="15.75" x14ac:dyDescent="0.2">
      <c r="A43" s="28"/>
      <c r="B43" s="34" t="s">
        <v>36</v>
      </c>
      <c r="C43" s="35" t="s">
        <v>25</v>
      </c>
      <c r="D43" s="24" t="s">
        <v>37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76" t="s">
        <v>38</v>
      </c>
      <c r="Y43" s="76"/>
      <c r="Z43" s="35" t="s">
        <v>25</v>
      </c>
      <c r="AA43" s="24" t="s">
        <v>39</v>
      </c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31"/>
      <c r="AP43" s="32"/>
      <c r="AQ43" s="32"/>
      <c r="AR43" s="32"/>
      <c r="AS43" s="32"/>
      <c r="AT43" s="33"/>
    </row>
    <row r="44" spans="1:46" ht="15.75" x14ac:dyDescent="0.2">
      <c r="A44" s="28"/>
      <c r="B44" s="34" t="s">
        <v>40</v>
      </c>
      <c r="C44" s="35" t="s">
        <v>25</v>
      </c>
      <c r="D44" s="24" t="s">
        <v>41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76" t="s">
        <v>54</v>
      </c>
      <c r="Y44" s="76"/>
      <c r="Z44" s="36" t="s">
        <v>25</v>
      </c>
      <c r="AA44" s="24" t="s">
        <v>55</v>
      </c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31"/>
      <c r="AP44" s="32"/>
      <c r="AQ44" s="32"/>
      <c r="AR44" s="32"/>
      <c r="AS44" s="32"/>
      <c r="AT44" s="33"/>
    </row>
    <row r="45" spans="1:46" ht="15.75" x14ac:dyDescent="0.2">
      <c r="A45" s="28"/>
      <c r="B45" s="42" t="s">
        <v>42</v>
      </c>
      <c r="C45" s="43" t="s">
        <v>25</v>
      </c>
      <c r="D45" s="44" t="s">
        <v>43</v>
      </c>
      <c r="E45" s="4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76" t="s">
        <v>57</v>
      </c>
      <c r="Y45" s="76"/>
      <c r="Z45" s="35" t="s">
        <v>25</v>
      </c>
      <c r="AA45" s="24" t="s">
        <v>58</v>
      </c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31"/>
      <c r="AP45" s="32"/>
      <c r="AQ45" s="32"/>
      <c r="AR45" s="32"/>
      <c r="AS45" s="32"/>
      <c r="AT45" s="33"/>
    </row>
    <row r="46" spans="1:46" ht="15.75" x14ac:dyDescent="0.2">
      <c r="A46" s="28"/>
      <c r="B46" s="34" t="s">
        <v>44</v>
      </c>
      <c r="C46" s="35" t="s">
        <v>25</v>
      </c>
      <c r="D46" s="24" t="s">
        <v>45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76" t="s">
        <v>59</v>
      </c>
      <c r="Y46" s="76"/>
      <c r="Z46" s="35" t="s">
        <v>25</v>
      </c>
      <c r="AA46" s="24" t="s">
        <v>60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31"/>
      <c r="AP46" s="32"/>
      <c r="AQ46" s="32"/>
      <c r="AR46" s="32"/>
      <c r="AS46" s="32"/>
      <c r="AT46" s="33"/>
    </row>
    <row r="47" spans="1:46" ht="15" x14ac:dyDescent="0.2">
      <c r="A47" s="29"/>
      <c r="B47" s="26"/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77"/>
      <c r="Y47" s="77"/>
      <c r="Z47" s="27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3"/>
      <c r="AL47" s="23"/>
      <c r="AM47" s="23"/>
      <c r="AN47" s="23"/>
    </row>
  </sheetData>
  <mergeCells count="208">
    <mergeCell ref="B37:C37"/>
    <mergeCell ref="X44:Y44"/>
    <mergeCell ref="X45:Y45"/>
    <mergeCell ref="X46:Y46"/>
    <mergeCell ref="X47:Y47"/>
    <mergeCell ref="X39:Y39"/>
    <mergeCell ref="X40:Y40"/>
    <mergeCell ref="X42:Y42"/>
    <mergeCell ref="X43:Y43"/>
    <mergeCell ref="X38:Y38"/>
    <mergeCell ref="AV23:AV24"/>
    <mergeCell ref="AV25:AV26"/>
    <mergeCell ref="AV27:AV28"/>
    <mergeCell ref="AV29:AV30"/>
    <mergeCell ref="AV5:AV6"/>
    <mergeCell ref="B33:C33"/>
    <mergeCell ref="F33:G33"/>
    <mergeCell ref="AV7:AV8"/>
    <mergeCell ref="AV9:AV10"/>
    <mergeCell ref="AV11:AV12"/>
    <mergeCell ref="AV13:AV14"/>
    <mergeCell ref="AV15:AV16"/>
    <mergeCell ref="AV17:AV18"/>
    <mergeCell ref="AV19:AV20"/>
    <mergeCell ref="AV21:AV22"/>
    <mergeCell ref="K27:K28"/>
    <mergeCell ref="K29:K30"/>
    <mergeCell ref="L15:L16"/>
    <mergeCell ref="D7:D8"/>
    <mergeCell ref="AB5:AC5"/>
    <mergeCell ref="AT5:AU5"/>
    <mergeCell ref="AU7:AU8"/>
    <mergeCell ref="AU9:AU10"/>
    <mergeCell ref="AU11:AU12"/>
    <mergeCell ref="AU13:AU14"/>
    <mergeCell ref="AU15:AU16"/>
    <mergeCell ref="AU17:AU18"/>
    <mergeCell ref="AU19:AU20"/>
    <mergeCell ref="AU21:AU22"/>
    <mergeCell ref="AU23:AU24"/>
    <mergeCell ref="AU25:AU26"/>
    <mergeCell ref="AU27:AU28"/>
    <mergeCell ref="AU29:AU30"/>
    <mergeCell ref="K5:L5"/>
    <mergeCell ref="K7:K8"/>
    <mergeCell ref="K9:K10"/>
    <mergeCell ref="K11:K12"/>
    <mergeCell ref="AD5:AS5"/>
    <mergeCell ref="A5:A6"/>
    <mergeCell ref="B5:B6"/>
    <mergeCell ref="C5:C6"/>
    <mergeCell ref="E5:E6"/>
    <mergeCell ref="G5:G6"/>
    <mergeCell ref="D5:D6"/>
    <mergeCell ref="F5:F6"/>
    <mergeCell ref="B9:B10"/>
    <mergeCell ref="D9:D10"/>
    <mergeCell ref="E7:E8"/>
    <mergeCell ref="E9:E10"/>
    <mergeCell ref="H5:H6"/>
    <mergeCell ref="M5:AA5"/>
    <mergeCell ref="A9:A10"/>
    <mergeCell ref="F9:F10"/>
    <mergeCell ref="G9:G10"/>
    <mergeCell ref="H9:H10"/>
    <mergeCell ref="L9:L10"/>
    <mergeCell ref="AC9:AC10"/>
    <mergeCell ref="A7:A8"/>
    <mergeCell ref="F7:F8"/>
    <mergeCell ref="G7:G8"/>
    <mergeCell ref="H7:H8"/>
    <mergeCell ref="L7:L8"/>
    <mergeCell ref="C7:C8"/>
    <mergeCell ref="C9:C10"/>
    <mergeCell ref="B7:B8"/>
    <mergeCell ref="AB7:AB8"/>
    <mergeCell ref="I3:L3"/>
    <mergeCell ref="I5:J5"/>
    <mergeCell ref="C11:C12"/>
    <mergeCell ref="B11:B12"/>
    <mergeCell ref="D11:D12"/>
    <mergeCell ref="E11:E12"/>
    <mergeCell ref="K13:K14"/>
    <mergeCell ref="AC11:AC12"/>
    <mergeCell ref="A13:A14"/>
    <mergeCell ref="B13:B14"/>
    <mergeCell ref="C13:C14"/>
    <mergeCell ref="D13:D14"/>
    <mergeCell ref="E13:E14"/>
    <mergeCell ref="F13:F14"/>
    <mergeCell ref="G13:G14"/>
    <mergeCell ref="H13:H14"/>
    <mergeCell ref="L13:L14"/>
    <mergeCell ref="AC13:AC14"/>
    <mergeCell ref="A11:A12"/>
    <mergeCell ref="F11:F12"/>
    <mergeCell ref="G11:G12"/>
    <mergeCell ref="H11:H12"/>
    <mergeCell ref="L11:L12"/>
    <mergeCell ref="AC7:AC8"/>
    <mergeCell ref="F15:F16"/>
    <mergeCell ref="G15:G16"/>
    <mergeCell ref="H15:H16"/>
    <mergeCell ref="AC15:AC16"/>
    <mergeCell ref="A17:A18"/>
    <mergeCell ref="B17:B18"/>
    <mergeCell ref="C17:C18"/>
    <mergeCell ref="D17:D18"/>
    <mergeCell ref="E17:E18"/>
    <mergeCell ref="F17:F18"/>
    <mergeCell ref="G17:G18"/>
    <mergeCell ref="H17:H18"/>
    <mergeCell ref="L17:L18"/>
    <mergeCell ref="AC17:AC18"/>
    <mergeCell ref="A15:A16"/>
    <mergeCell ref="B15:B16"/>
    <mergeCell ref="C15:C16"/>
    <mergeCell ref="D15:D16"/>
    <mergeCell ref="E15:E16"/>
    <mergeCell ref="K15:K16"/>
    <mergeCell ref="K17:K18"/>
    <mergeCell ref="F19:F20"/>
    <mergeCell ref="G19:G20"/>
    <mergeCell ref="H19:H20"/>
    <mergeCell ref="L19:L20"/>
    <mergeCell ref="AC19:AC20"/>
    <mergeCell ref="A19:A20"/>
    <mergeCell ref="B19:B20"/>
    <mergeCell ref="C19:C20"/>
    <mergeCell ref="D19:D20"/>
    <mergeCell ref="E19:E20"/>
    <mergeCell ref="K19:K20"/>
    <mergeCell ref="L23:L24"/>
    <mergeCell ref="AC23:AC24"/>
    <mergeCell ref="A23:A24"/>
    <mergeCell ref="B23:B24"/>
    <mergeCell ref="C23:C24"/>
    <mergeCell ref="D23:D24"/>
    <mergeCell ref="E23:E24"/>
    <mergeCell ref="F21:F22"/>
    <mergeCell ref="G21:G22"/>
    <mergeCell ref="H21:H22"/>
    <mergeCell ref="L21:L22"/>
    <mergeCell ref="AC21:AC22"/>
    <mergeCell ref="A21:A22"/>
    <mergeCell ref="B21:B22"/>
    <mergeCell ref="C21:C22"/>
    <mergeCell ref="D21:D22"/>
    <mergeCell ref="E21:E22"/>
    <mergeCell ref="K21:K22"/>
    <mergeCell ref="K23:K24"/>
    <mergeCell ref="A25:A26"/>
    <mergeCell ref="A27:A28"/>
    <mergeCell ref="A29:A30"/>
    <mergeCell ref="B25:B26"/>
    <mergeCell ref="B27:B28"/>
    <mergeCell ref="B29:B30"/>
    <mergeCell ref="F23:F24"/>
    <mergeCell ref="G23:G24"/>
    <mergeCell ref="H23:H24"/>
    <mergeCell ref="H29:H30"/>
    <mergeCell ref="L25:L26"/>
    <mergeCell ref="L27:L28"/>
    <mergeCell ref="L29:L30"/>
    <mergeCell ref="AC25:AC26"/>
    <mergeCell ref="AC27:AC28"/>
    <mergeCell ref="AC29:AC30"/>
    <mergeCell ref="C29:C30"/>
    <mergeCell ref="D29:D30"/>
    <mergeCell ref="E29:E30"/>
    <mergeCell ref="F29:F30"/>
    <mergeCell ref="G29:G30"/>
    <mergeCell ref="G25:G26"/>
    <mergeCell ref="H25:H26"/>
    <mergeCell ref="D27:D28"/>
    <mergeCell ref="E27:E28"/>
    <mergeCell ref="F27:F28"/>
    <mergeCell ref="G27:G28"/>
    <mergeCell ref="H27:H28"/>
    <mergeCell ref="C25:C26"/>
    <mergeCell ref="C27:C28"/>
    <mergeCell ref="D25:D26"/>
    <mergeCell ref="E25:E26"/>
    <mergeCell ref="F25:F26"/>
    <mergeCell ref="K25:K26"/>
    <mergeCell ref="AT29:AT30"/>
    <mergeCell ref="AB9:AB10"/>
    <mergeCell ref="AB11:AB12"/>
    <mergeCell ref="AB13:AB14"/>
    <mergeCell ref="AB15:AB16"/>
    <mergeCell ref="AB17:AB18"/>
    <mergeCell ref="AB19:AB20"/>
    <mergeCell ref="AB21:AB22"/>
    <mergeCell ref="AB23:AB24"/>
    <mergeCell ref="AB25:AB26"/>
    <mergeCell ref="AB27:AB28"/>
    <mergeCell ref="AB29:AB30"/>
    <mergeCell ref="AT21:AT22"/>
    <mergeCell ref="AT23:AT24"/>
    <mergeCell ref="AT7:AT8"/>
    <mergeCell ref="AT9:AT10"/>
    <mergeCell ref="AT11:AT12"/>
    <mergeCell ref="AT13:AT14"/>
    <mergeCell ref="AT15:AT16"/>
    <mergeCell ref="AT17:AT18"/>
    <mergeCell ref="AT19:AT20"/>
    <mergeCell ref="AT25:AT26"/>
    <mergeCell ref="AT27:AT28"/>
  </mergeCells>
  <conditionalFormatting sqref="A4:XFD4 A3:I3 M3:XFD3 A1:XFD2 A5:I5 K5:XFD5 A6:XFD1048576">
    <cfRule type="cellIs" dxfId="10" priority="2" operator="equal">
      <formula>"ОД"</formula>
    </cfRule>
    <cfRule type="cellIs" dxfId="9" priority="3" operator="equal">
      <formula>"РВ"</formula>
    </cfRule>
    <cfRule type="cellIs" dxfId="8" priority="4" operator="equal">
      <formula>"ДО"</formula>
    </cfRule>
    <cfRule type="cellIs" dxfId="7" priority="5" operator="equal">
      <formula>"ПР"</formula>
    </cfRule>
    <cfRule type="cellIs" dxfId="6" priority="6" operator="equal">
      <formula>"У"</formula>
    </cfRule>
    <cfRule type="cellIs" dxfId="5" priority="7" operator="equal">
      <formula>"К"</formula>
    </cfRule>
    <cfRule type="cellIs" dxfId="4" priority="8" operator="equal">
      <formula>"П"</formula>
    </cfRule>
    <cfRule type="cellIs" dxfId="3" priority="9" operator="equal">
      <formula>"ОТ"</formula>
    </cfRule>
    <cfRule type="cellIs" dxfId="2" priority="10" operator="equal">
      <formula>"В"</formula>
    </cfRule>
    <cfRule type="cellIs" dxfId="1" priority="11" operator="equal">
      <formula>"Б"</formula>
    </cfRule>
  </conditionalFormatting>
  <conditionalFormatting sqref="M7:AS30">
    <cfRule type="expression" dxfId="0" priority="1">
      <formula>((--(M$6&amp;$I$3)&lt;$I7)+(--(M$6&amp;$I$3)&gt;$J7))*(M7="К")</formula>
    </cfRule>
  </conditionalFormatting>
  <pageMargins left="0.31496062992125984" right="0.31496062992125984" top="0.35433070866141736" bottom="0.35433070866141736" header="0" footer="0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001" yWindow="911" count="2">
        <x14:dataValidation type="list" allowBlank="1" showInputMessage="1" showErrorMessage="1" error="можно только из предложенных вариантов" prompt="выбрать значение">
          <x14:formula1>
            <xm:f>списки!$A$2:$A$19</xm:f>
          </x14:formula1>
          <xm:sqref>M19:AA19 M11:AA11 M13:AA13 M15:AA15 M17:AA17 M21:AA21 M23:AA23 M25:AA25 M27:AA27 M29:AA29 M9:AA9 N7:AA7</xm:sqref>
        </x14:dataValidation>
        <x14:dataValidation type="list" allowBlank="1" showErrorMessage="1" error="можно только из предложенных вариантов">
          <x14:formula1>
            <xm:f>списки!$A$2:$A$19</xm:f>
          </x14:formula1>
          <xm:sqref>M7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K E + W q g U q 2 u l A A A A 9 w A A A B I A H A B D b 2 5 m a W c v U G F j a 2 F n Z S 5 4 b W w g o h g A K K A U A A A A A A A A A A A A A A A A A A A A A A A A A A A A h Y 8 9 D o I w A I W v Q r r T l p o Q I a U M r p I Y j c a 1 q R U a o Z j + W O 7 m 4 J G 8 g h h F 3 R z f 9 7 7 h v f v 1 R s u h a 6 O L N F b 1 u g A J x C C S W v Q H p e s C e H e M 5 6 B k d M X F i d c y G m V t 8 8 E e C t A 4 d 8 4 R C i H A M I O 9 q R H B O E H 7 a r k R j e w 4 + M j q v x w r b R 3 X Q g J G d 6 8 x j M A s h U m W p g R i i i Z K K 6 W / B h k H P 9 s f S B e + d d 5 I Z n y 8 3 l I 0 R Y r e J 9 g D U E s D B B Q A A g A I A N C h P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o T 5 a K I p H u A 4 A A A A R A A A A E w A c A E Z v c m 1 1 b G F z L 1 N l Y 3 R p b 2 4 x L m 0 g o h g A K K A U A A A A A A A A A A A A A A A A A A A A A A A A A A A A K 0 5 N L s n M z 1 M I h t C G 1 g B Q S w E C L Q A U A A I A C A D Q o T 5 a q B S r a 6 U A A A D 3 A A A A E g A A A A A A A A A A A A A A A A A A A A A A Q 2 9 u Z m l n L 1 B h Y 2 t h Z 2 U u e G 1 s U E s B A i 0 A F A A C A A g A 0 K E + W g / K 6 a u k A A A A 6 Q A A A B M A A A A A A A A A A A A A A A A A 8 Q A A A F t D b 2 5 0 Z W 5 0 X 1 R 5 c G V z X S 5 4 b W x Q S w E C L Q A U A A I A C A D Q o T 5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O W f 1 I P 8 O 0 S R e A l k z E K 5 o g A A A A A C A A A A A A A Q Z g A A A A E A A C A A A A B f G e 8 U z j r A L i m G L w U V x T Z M O Y f H z u R r C i N / E C K q 3 b W / X g A A A A A O g A A A A A I A A C A A A A C Q r L Y 1 H 4 u l g w x 3 Z y h q 1 P X l 2 s s o j 9 2 I f 3 e x 5 s S z M E + w N 1 A A A A A + s L H x V 5 o C P w 7 3 i m 7 4 S m r t 1 g 9 B P h M L L S o z P 2 e A n p Y F h 2 B 1 w 5 b 3 N k 7 7 n i 6 B X b M W r Y 1 L 0 C + 4 / y C 2 S H U t F p 9 W G 3 J W h x u k 8 V v 5 a z R Z d Z b T N 3 I Q Y 0 A A A A D 5 8 s / a V r J k r O w Z X z b V C c C + m W R g c 8 8 Q a k b 9 5 g u Z X m i S r d r r 3 K C Q k 1 + U 6 E u y k n g h D R x i r C R x o i V E / N j V X a y S m D r H < / D a t a M a s h u p > 
</file>

<file path=customXml/itemProps1.xml><?xml version="1.0" encoding="utf-8"?>
<ds:datastoreItem xmlns:ds="http://schemas.openxmlformats.org/officeDocument/2006/customXml" ds:itemID="{129A875A-5341-4692-A667-A1EB54F954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списки</vt:lpstr>
      <vt:lpstr>Январь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Василина Абанькина</dc:creator>
  <cp:lastModifiedBy>User</cp:lastModifiedBy>
  <cp:lastPrinted>2025-01-30T13:45:52Z</cp:lastPrinted>
  <dcterms:created xsi:type="dcterms:W3CDTF">2024-03-06T06:40:57Z</dcterms:created>
  <dcterms:modified xsi:type="dcterms:W3CDTF">2025-01-30T21:27:46Z</dcterms:modified>
</cp:coreProperties>
</file>