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xr:revisionPtr revIDLastSave="0" documentId="13_ncr:1_{FC347A9E-10DB-4F72-BA8E-AA68B8E75F4E}" xr6:coauthVersionLast="47" xr6:coauthVersionMax="47" xr10:uidLastSave="{00000000-0000-0000-0000-000000000000}"/>
  <bookViews>
    <workbookView xWindow="0" yWindow="0" windowWidth="20490" windowHeight="11070" xr2:uid="{00000000-000D-0000-FFFF-FFFF00000000}"/>
  </bookViews>
  <sheets>
    <sheet name="Лист1" sheetId="1" r:id="rId1"/>
  </sheets>
  <definedNames>
    <definedName name="_xlnm._FilterDatabase" localSheetId="0" hidden="1">Лист1!$A$2:$G$2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 a="1"/>
  <c r="L3" i="1" s="1"/>
  <c r="H3" i="1" a="1"/>
  <c r="H3" i="1" s="1"/>
  <c r="K3" i="1" a="1"/>
  <c r="K3" i="1" s="1"/>
  <c r="J3" i="1" a="1"/>
  <c r="J3" i="1" s="1"/>
  <c r="I3" i="1" a="1"/>
  <c r="I3" i="1" s="1"/>
  <c r="H7" i="1"/>
  <c r="I7" i="1"/>
  <c r="J7" i="1"/>
  <c r="L7" i="1"/>
  <c r="K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<sst xmlns="http://schemas.openxmlformats.org/spreadsheetml/2006/main" count="18" uniqueCount="17">
  <si>
    <t>Отмечено в план-графике (Да/ Нет)</t>
  </si>
  <si>
    <t>Комментарий</t>
  </si>
  <si>
    <t>СЗ о возврате на доработку (только от ДРЗ)</t>
  </si>
  <si>
    <t>СЗ о корректировке (только от инициатора)</t>
  </si>
  <si>
    <t>СЗ об приостановке работы (с обеих сторон)</t>
  </si>
  <si>
    <t>СЗ об аннулировании (с обеих сторон)</t>
  </si>
  <si>
    <t>Движение ЕСЭД</t>
  </si>
  <si>
    <t>СЗ об отклонении (только от ДРЗ)</t>
  </si>
  <si>
    <t>А6-1.7.3-01/58 от 27.01.2025</t>
  </si>
  <si>
    <t>А6-1.7.3-01/60 от 28.01.2025
А1-1.3.10.1-01/1455 от 07.06.2024</t>
  </si>
  <si>
    <t>А6-1.7.3-01/61 от 28.01.2025
А1-1.3.10.1-01/147 от 30.01.2025
А1-1.3.10.1-01/1419 от 07.06.2024</t>
  </si>
  <si>
    <t>А6-1.7.3-01/62 от 29.01.2024</t>
  </si>
  <si>
    <t>Boroda</t>
  </si>
  <si>
    <t>Nic70</t>
  </si>
  <si>
    <t>BMV</t>
  </si>
  <si>
    <t>Nic70 2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</si>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</sst>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10" xfId="0" applyNumberFormat="1" applyFont="1" applyFill="1" applyBorder="1" applyAlignment="1" applyProtection="1">
      <alignment horizontal="center" vertical="center" wrapText="1"/>
    </xf>
    <xf numFmtId="43" fontId="3" fillId="4" borderId="11" xfId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wrapText="1"/>
    </xf>
    <xf numFmtId="0" fontId="0" fillId="0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3" fillId="0" borderId="13" xfId="0" applyNumberFormat="1" applyFont="1" applyFill="1" applyBorder="1" applyAlignment="1" applyProtection="1">
      <alignment horizontal="center" wrapText="1"/>
    </xf>
    <xf numFmtId="49" fontId="3" fillId="0" borderId="12" xfId="0" applyNumberFormat="1" applyFont="1" applyFill="1" applyBorder="1" applyAlignment="1" applyProtection="1">
      <alignment horizontal="center" wrapText="1"/>
    </xf>
    <xf numFmtId="49" fontId="3" fillId="0" borderId="14" xfId="0" applyNumberFormat="1" applyFont="1" applyFill="1" applyBorder="1" applyAlignment="1" applyProtection="1">
      <alignment horizontal="center" wrapText="1"/>
    </xf>
    <xf numFmtId="2" fontId="0" fillId="0" borderId="0" xfId="0" applyNumberFormat="1" applyAlignment="1">
      <alignment wrapText="1"/>
    </xf>
    <xf numFmtId="2" fontId="0" fillId="0" borderId="0" xfId="0" applyNumberFormat="1"/>
  </cellXfs>
  <cellStyles count="3">
    <cellStyle name="Comma" xfId="1" builtinId="3"/>
    <cellStyle name="Normal" xfId="0" builtinId="0"/>
    <cellStyle name="Финансовый 10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15"/>
  <sheetViews>
    <sheetView tabSelected="1" topLeftCell="G1" zoomScale="70" zoomScaleNormal="70" workbookViewId="0">
      <selection activeCell="L3" sqref="L3"/>
    </sheetView>
  </sheetViews>
  <sheetFormatPr defaultRowHeight="15" x14ac:dyDescent="0.25"/>
  <cols>
    <col min="1" max="1" width="11.7109375" customWidth="1"/>
    <col min="2" max="2" width="12.42578125" style="3" customWidth="1"/>
    <col min="3" max="3" width="10.85546875" style="3" customWidth="1"/>
    <col min="4" max="4" width="13.28515625" style="3" customWidth="1"/>
    <col min="5" max="5" width="14.85546875" customWidth="1"/>
    <col min="7" max="7" width="12.42578125" customWidth="1"/>
    <col min="8" max="10" width="21.5703125" style="24" customWidth="1"/>
    <col min="11" max="12" width="21.5703125" customWidth="1"/>
  </cols>
  <sheetData>
    <row r="1" spans="1:13" s="1" customFormat="1" ht="15.75" customHeight="1" thickBot="1" x14ac:dyDescent="0.3">
      <c r="A1" s="25" t="s">
        <v>6</v>
      </c>
      <c r="B1" s="26"/>
      <c r="C1" s="26"/>
      <c r="D1" s="26"/>
      <c r="E1" s="27"/>
      <c r="F1" s="17"/>
      <c r="G1" s="17"/>
      <c r="H1" s="21"/>
      <c r="I1" s="21"/>
      <c r="J1" s="21"/>
    </row>
    <row r="2" spans="1:13" s="2" customFormat="1" ht="51" x14ac:dyDescent="0.25">
      <c r="A2" s="15" t="s">
        <v>3</v>
      </c>
      <c r="B2" s="6" t="s">
        <v>2</v>
      </c>
      <c r="C2" s="6" t="s">
        <v>7</v>
      </c>
      <c r="D2" s="7" t="s">
        <v>4</v>
      </c>
      <c r="E2" s="16" t="s">
        <v>5</v>
      </c>
      <c r="F2" s="14" t="s">
        <v>0</v>
      </c>
      <c r="G2" s="4" t="s">
        <v>1</v>
      </c>
      <c r="H2" s="22" t="s">
        <v>12</v>
      </c>
      <c r="I2" s="22" t="s">
        <v>13</v>
      </c>
      <c r="J2" s="22" t="s">
        <v>14</v>
      </c>
      <c r="K2" s="22" t="s">
        <v>15</v>
      </c>
      <c r="L2" s="22" t="s">
        <v>14</v>
      </c>
    </row>
    <row r="3" spans="1:13" ht="114.75" x14ac:dyDescent="0.25">
      <c r="A3" s="19" t="s">
        <v>8</v>
      </c>
      <c r="B3" s="19"/>
      <c r="C3" s="19" t="s">
        <v>9</v>
      </c>
      <c r="D3" s="19" t="s">
        <v>10</v>
      </c>
      <c r="E3" s="19" t="s">
        <v>11</v>
      </c>
      <c r="F3" s="18"/>
      <c r="G3" s="20"/>
      <c r="H3" s="23" t="str" cm="1">
        <f t="array" ref="H3">TRIM(MID(SUBSTITUTE(LOOKUP(,-SEARCH(TEXT(MAX(IFERROR(--TRIM(MID(SUBSTITUTE(SUBSTITUTE(A3:E3," от ","!"&amp;CHAR(10)),CHAR(10),REPT(" ",999)),999*ROW($1:$9),999)),)),"ДД.ММ.ГГГ"),A3:E3),A3:E3),CHAR(10),REPT(" ",999)),ROUND(-LOOKUP(,-SEARCH(TEXT(MAX(IFERROR(--TRIM(MID(SUBSTITUTE(SUBSTITUTE(A3:E3," от ","!"&amp;CHAR(10)),CHAR(10),REPT(" ",999)),999*ROW($1:$9),999)),)),"ДД.ММ.ГГГ"),SUBSTITUTE(A3:E3,CHAR(10),REPT(" ",999)))),-3)+1,999))</f>
        <v>А1-1.3.10.1-01/147 от 30.01.2025</v>
      </c>
      <c r="I3" s="23" t="str" cm="1">
        <f t="array" ref="I3">TRIM(RIGHTB(SUBSTITUTE(LEFTB(HLOOKUP("*"&amp;TEXT(MAX(IFERROR(--MID(A3:E3,IF(MID(A3:E3,ROW(A$1:A$999),4)=" от ",ROW(A$1:A$999)+4),10),)),"ДД.ММ.ГГГГ")&amp;"*",A3:E3,1,),ROUND(MOD(MAX(IFERROR(--MID(A3:E3,IF(MID(A3:E3,ROW(A$1:A$999),4)=" от ",ROW(A$1:A$999)+4),10)+ROW(A$1:A$999)/1000,)),1)*1000,)+13),CHAR(10),REPT(" ",99)),99))</f>
        <v>А1-1.3.10.1-01/147 от 30.01.2025</v>
      </c>
      <c r="J3" s="23" t="str" cm="1">
        <f t="array" ref="J3">TRIM(RIGHT(SUBSTITUTE(LEFT(SUBSTITUTE(A3&amp;"Ѽ"&amp;B3&amp;"Ѽ"&amp;C3&amp;"Ѽ"&amp;D3&amp;"Ѽ"&amp;E3,CHAR(10),"Ѽ"),FIND(TEXT(MAX(IFERROR(--RIGHT(TRIM(MID(SUBSTITUTE("Ѽ"&amp;SUBSTITUTE(A3&amp;"Ѽ"&amp;B3&amp;"Ѽ"&amp;C3&amp;"Ѽ"&amp;D3&amp;"Ѽ"&amp;E3,CHAR(10),"Ѽ"),"Ѽ",REPT(" ",999)),ROW(1:30)*999,999)),10),)),"ДД.ММ.ГГГ"),SUBSTITUTE(A3&amp;"Ѽ"&amp;B3&amp;"Ѽ"&amp;C3&amp;"Ѽ"&amp;D3&amp;"Ѽ"&amp;E3,CHAR(10),"Ѽ"))+9),"Ѽ",REPT(" ",999)),999))</f>
        <v>А1-1.3.10.1-01/147 от 30.01.2025</v>
      </c>
      <c r="K3" s="23" t="str" cm="1">
        <f t="array" ref="K3">TRIM(RIGHTB(SUBSTITUTE(LEFTB(SUBSTITUTE(A3&amp;"\"&amp;B3&amp;"\"&amp;C3&amp;"\"&amp;D3&amp;"\"&amp;E3,CHAR(10),"\"),9+SEARCH(TEXT(MAX(IF(ISNUMBER(SEARCH(TEXT(ROW($43831:$54789),"ДД.ММ.ГГГГ"),A3&amp;"\"&amp;B3&amp;"\"&amp;C3&amp;"\"&amp;D3&amp;"\"&amp;E3)),ROW($43831:$54789))),"ДД.ММ.ГГГГ"),A3&amp;"\"&amp;B3&amp;"\"&amp;C3&amp;"\"&amp;D3&amp;"\"&amp;E3)),"\",REPT(" ",99)),99))</f>
        <v>А1-1.3.10.1-01/147 от 30.01.2025</v>
      </c>
      <c r="L3" s="23" t="str" cm="1">
        <f t="array" ref="L3">TRIM(MID(SUBSTITUTE("Ѽ"&amp;SUBSTITUTE(A3&amp;"Ѽ"&amp;B3&amp;"Ѽ"&amp;C3&amp;"Ѽ"&amp;D3&amp;"Ѽ"&amp;E3,CHAR(10),"Ѽ"),"Ѽ",REPT(" ",999)),999*(MOD(MAX(IFERROR(ROW(1:30)%+RIGHT(TRIM(MID(SUBSTITUTE("Ѽ"&amp;SUBSTITUTE(A3&amp;"Ѽ"&amp;B3&amp;"Ѽ"&amp;C3&amp;"Ѽ"&amp;D3&amp;"Ѽ"&amp;E3,CHAR(10),"Ѽ"),"Ѽ",REPT(" ",999)),ROW(1:30)*999,999)),10),)),1)/1%+1%),999))</f>
        <v>А1-1.3.10.1-01/147 от 30.01.2025</v>
      </c>
    </row>
    <row r="4" spans="1:13" x14ac:dyDescent="0.25">
      <c r="A4" s="9"/>
      <c r="B4" s="5"/>
      <c r="C4" s="5"/>
      <c r="D4" s="5"/>
      <c r="E4" s="10"/>
      <c r="F4" s="8"/>
      <c r="G4" s="5"/>
      <c r="H4" s="28">
        <v>1148.4375</v>
      </c>
      <c r="I4" s="28">
        <v>1625</v>
      </c>
      <c r="J4" s="28">
        <v>1101.5625</v>
      </c>
      <c r="K4" s="29">
        <v>43828.125</v>
      </c>
      <c r="L4" s="29">
        <v>1113.28125</v>
      </c>
      <c r="M4" t="s">
        <v>16</v>
      </c>
    </row>
    <row r="5" spans="1:13" x14ac:dyDescent="0.25">
      <c r="A5" s="9"/>
      <c r="B5" s="5"/>
      <c r="C5" s="5"/>
      <c r="D5" s="5"/>
      <c r="E5" s="10"/>
      <c r="F5" s="8"/>
      <c r="G5" s="5"/>
      <c r="H5" s="28">
        <v>1203.125</v>
      </c>
      <c r="I5" s="28">
        <v>1660.15625</v>
      </c>
      <c r="J5" s="28">
        <v>1128.90625</v>
      </c>
      <c r="K5" s="29">
        <v>43882.8125</v>
      </c>
      <c r="L5" s="29">
        <v>1187.5</v>
      </c>
    </row>
    <row r="6" spans="1:13" x14ac:dyDescent="0.25">
      <c r="A6" s="9"/>
      <c r="B6" s="5"/>
      <c r="C6" s="5"/>
      <c r="D6" s="5"/>
      <c r="E6" s="10"/>
      <c r="F6" s="8"/>
      <c r="G6" s="5"/>
    </row>
    <row r="7" spans="1:13" x14ac:dyDescent="0.25">
      <c r="A7" s="9"/>
      <c r="B7" s="5"/>
      <c r="C7" s="5"/>
      <c r="D7" s="5"/>
      <c r="E7" s="10"/>
      <c r="F7" s="8"/>
      <c r="G7" s="5"/>
      <c r="H7">
        <f ca="1">LEN(_xlfn.FORMULATEXT(H3))</f>
        <v>428</v>
      </c>
      <c r="I7">
        <f ca="1">LEN(_xlfn.FORMULATEXT(I3))</f>
        <v>320</v>
      </c>
      <c r="J7">
        <f ca="1">LEN(_xlfn.FORMULATEXT(J3))</f>
        <v>337</v>
      </c>
      <c r="K7">
        <f ca="1">LEN(_xlfn.FORMULATEXT(K3))</f>
        <v>284</v>
      </c>
      <c r="L7">
        <f ca="1">LEN(_xlfn.FORMULATEXT(L3))</f>
        <v>279</v>
      </c>
    </row>
    <row r="8" spans="1:13" x14ac:dyDescent="0.25">
      <c r="A8" s="9"/>
      <c r="B8" s="5"/>
      <c r="C8" s="5"/>
      <c r="D8" s="5"/>
      <c r="E8" s="10"/>
      <c r="F8" s="8"/>
      <c r="G8" s="5"/>
    </row>
    <row r="9" spans="1:13" x14ac:dyDescent="0.25">
      <c r="A9" s="9"/>
      <c r="B9" s="5"/>
      <c r="C9" s="5"/>
      <c r="D9" s="5"/>
      <c r="E9" s="10"/>
      <c r="F9" s="8"/>
      <c r="G9" s="5"/>
    </row>
    <row r="10" spans="1:13" x14ac:dyDescent="0.25">
      <c r="A10" s="9"/>
      <c r="B10" s="5"/>
      <c r="C10" s="5"/>
      <c r="D10" s="5"/>
      <c r="E10" s="10"/>
      <c r="F10" s="8"/>
      <c r="G10" s="5"/>
    </row>
    <row r="11" spans="1:13" x14ac:dyDescent="0.25">
      <c r="A11" s="9"/>
      <c r="B11" s="5"/>
      <c r="C11" s="5"/>
      <c r="D11" s="5"/>
      <c r="E11" s="10"/>
      <c r="F11" s="8"/>
      <c r="G11" s="5"/>
    </row>
    <row r="12" spans="1:13" x14ac:dyDescent="0.25">
      <c r="A12" s="9"/>
      <c r="B12" s="5"/>
      <c r="C12" s="5"/>
      <c r="D12" s="5"/>
      <c r="E12" s="10"/>
      <c r="F12" s="8"/>
      <c r="G12" s="5"/>
    </row>
    <row r="13" spans="1:13" x14ac:dyDescent="0.25">
      <c r="A13" s="9"/>
      <c r="B13" s="5"/>
      <c r="C13" s="5"/>
      <c r="D13" s="5"/>
      <c r="E13" s="10"/>
      <c r="F13" s="8"/>
      <c r="G13" s="5"/>
    </row>
    <row r="14" spans="1:13" x14ac:dyDescent="0.25">
      <c r="A14" s="9"/>
      <c r="B14" s="5"/>
      <c r="C14" s="5"/>
      <c r="D14" s="5"/>
      <c r="E14" s="10"/>
      <c r="F14" s="8"/>
      <c r="G14" s="5"/>
    </row>
    <row r="15" spans="1:13" ht="15.75" thickBot="1" x14ac:dyDescent="0.3">
      <c r="A15" s="11"/>
      <c r="B15" s="12"/>
      <c r="C15" s="12"/>
      <c r="D15" s="12"/>
      <c r="E15" s="13"/>
      <c r="F15" s="8"/>
      <c r="G15" s="5"/>
    </row>
  </sheetData>
  <autoFilter ref="A2:G2" xr:uid="{00000000-0009-0000-0000-000000000000}"/>
  <mergeCells count="1">
    <mergeCell ref="A1:E1"/>
  </mergeCells>
  <conditionalFormatting sqref="A2:E2 H2:IV2">
    <cfRule type="duplicateValues" dxfId="4" priority="14"/>
  </conditionalFormatting>
  <conditionalFormatting sqref="F1">
    <cfRule type="duplicateValues" dxfId="3" priority="12"/>
  </conditionalFormatting>
  <conditionalFormatting sqref="F1:G1">
    <cfRule type="duplicateValues" dxfId="2" priority="16"/>
  </conditionalFormatting>
  <conditionalFormatting sqref="G2">
    <cfRule type="duplicateValues" dxfId="1" priority="2"/>
  </conditionalFormatting>
  <conditionalFormatting sqref="F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"Почта России"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Нам Илья Енсувович</dc:creator>
  <cp:lastModifiedBy>Michael Bliznuk</cp:lastModifiedBy>
  <dcterms:created xsi:type="dcterms:W3CDTF">2025-01-20T13:12:14Z</dcterms:created>
  <dcterms:modified xsi:type="dcterms:W3CDTF">2025-02-01T09:59:21Z</dcterms:modified>
</cp:coreProperties>
</file>