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d.docs.live.net/6fa2579b040d47b0/Рабочий стол/"/>
    </mc:Choice>
  </mc:AlternateContent>
  <xr:revisionPtr revIDLastSave="2" documentId="8_{01DD70CE-AB98-4447-A340-9CAC711F5C47}" xr6:coauthVersionLast="47" xr6:coauthVersionMax="47" xr10:uidLastSave="{60BAF5F4-CA56-4420-8A8F-C0C74E2DF55D}"/>
  <bookViews>
    <workbookView xWindow="-110" yWindow="-110" windowWidth="25820" windowHeight="15500" tabRatio="757" xr2:uid="{00000000-000D-0000-FFFF-FFFF00000000}"/>
  </bookViews>
  <sheets>
    <sheet name="Физ. мех" sheetId="19" r:id="rId1"/>
  </sheets>
  <definedNames>
    <definedName name="_xlnm.Print_Area" localSheetId="0">'Физ. мех'!$A$1:$R$44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9" l="1"/>
  <c r="AC6" i="19"/>
  <c r="AB6" i="19" l="1"/>
  <c r="AA6" i="19"/>
  <c r="Z6" i="19"/>
  <c r="Y6" i="19"/>
  <c r="X6" i="19"/>
  <c r="H5" i="19" l="1"/>
  <c r="W7" i="19" s="1"/>
  <c r="H6" i="19"/>
  <c r="X7" i="19" s="1"/>
  <c r="H7" i="19"/>
  <c r="Y7" i="19" s="1"/>
  <c r="H8" i="19"/>
  <c r="Z7" i="19" s="1"/>
  <c r="H9" i="19"/>
  <c r="H10" i="19"/>
  <c r="AB7" i="19" s="1"/>
  <c r="H11" i="19"/>
  <c r="AC7" i="19" s="1"/>
  <c r="M5" i="19" a="1"/>
  <c r="AA7" i="19" l="1"/>
  <c r="P17" i="19" s="1"/>
  <c r="N17" i="19"/>
  <c r="M5" i="19"/>
  <c r="J5" i="19" l="1"/>
  <c r="N18" i="19" l="1"/>
  <c r="N19" i="19"/>
  <c r="L17" i="19" l="1"/>
  <c r="L19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<sst xmlns="http://schemas.openxmlformats.org/spreadsheetml/2006/main" count="17" uniqueCount="15">
  <si>
    <t>№ п/п</t>
  </si>
  <si>
    <t xml:space="preserve"> </t>
  </si>
  <si>
    <t>Оптимальная влажность, %</t>
  </si>
  <si>
    <t>График для определения максимальной плотности и оптимальной влажности</t>
  </si>
  <si>
    <t xml:space="preserve">х = </t>
  </si>
  <si>
    <t xml:space="preserve">у = </t>
  </si>
  <si>
    <t>Влажность абсолютная W, %</t>
  </si>
  <si>
    <t>Степени измерения влажности</t>
  </si>
  <si>
    <t>Наименование грунта по ГОСТ 25100-2020</t>
  </si>
  <si>
    <r>
      <t>Плотность вл.грунта, г/см</t>
    </r>
    <r>
      <rPr>
        <b/>
        <sz val="11"/>
        <rFont val="Calibri"/>
        <family val="2"/>
        <charset val="204"/>
      </rPr>
      <t>³</t>
    </r>
  </si>
  <si>
    <r>
      <t>Плотность скелета грунта, г/см</t>
    </r>
    <r>
      <rPr>
        <b/>
        <sz val="11"/>
        <rFont val="Calibri"/>
        <family val="2"/>
        <charset val="204"/>
      </rPr>
      <t>³</t>
    </r>
  </si>
  <si>
    <r>
      <t>Максимальная плотность, г/см</t>
    </r>
    <r>
      <rPr>
        <b/>
        <sz val="11"/>
        <rFont val="Calibri"/>
        <family val="2"/>
        <charset val="204"/>
      </rPr>
      <t>³</t>
    </r>
  </si>
  <si>
    <t>Результаты определения максимальной плотности по ГОСТ 22733-2016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</si>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</sst>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20" x14ac:knownFonts="1">
    <font>
      <sz val="11"/>
      <color theme="1"/>
      <name val="Times New Roman"/>
      <family val="2"/>
      <charset val="204"/>
    </font>
    <font>
      <sz val="11"/>
      <color theme="1"/>
      <name val="Century Gothic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2"/>
      <charset val="204"/>
    </font>
    <font>
      <i/>
      <sz val="12"/>
      <color theme="1"/>
      <name val="Tahoma"/>
      <family val="2"/>
      <charset val="204"/>
    </font>
    <font>
      <i/>
      <sz val="12"/>
      <name val="Tahoma"/>
      <family val="2"/>
      <charset val="204"/>
    </font>
    <font>
      <b/>
      <i/>
      <sz val="12"/>
      <color theme="1"/>
      <name val="Tahoma"/>
      <family val="2"/>
      <charset val="204"/>
    </font>
    <font>
      <b/>
      <i/>
      <sz val="12"/>
      <name val="Tahoma"/>
      <family val="2"/>
      <charset val="204"/>
    </font>
    <font>
      <i/>
      <sz val="12"/>
      <color rgb="FF000000"/>
      <name val="Tahoma"/>
      <family val="2"/>
      <charset val="204"/>
    </font>
    <font>
      <i/>
      <sz val="10"/>
      <color theme="1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ahoma"/>
      <family val="2"/>
      <charset val="204"/>
    </font>
    <font>
      <b/>
      <sz val="11"/>
      <name val="Calibri"/>
      <family val="2"/>
      <charset val="204"/>
    </font>
    <font>
      <b/>
      <i/>
      <sz val="13"/>
      <color theme="9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sz val="11"/>
      <color theme="1"/>
      <name val="Century Gothic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16" fillId="0" borderId="18" applyNumberFormat="0" applyFill="0" applyAlignment="0" applyProtection="0"/>
    <xf numFmtId="0" fontId="18" fillId="0" borderId="0"/>
    <xf numFmtId="0" fontId="19" fillId="0" borderId="0">
      <alignment vertical="center"/>
    </xf>
    <xf numFmtId="0" fontId="3" fillId="0" borderId="0"/>
    <xf numFmtId="9" fontId="18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3" fillId="0" borderId="1" xfId="0" applyFont="1" applyBorder="1" applyAlignment="1">
      <alignment horizontal="left" vertical="center"/>
    </xf>
    <xf numFmtId="166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9">
    <cellStyle name="Заголовок 2" xfId="4" builtinId="17" customBuiltin="1"/>
    <cellStyle name="Обычный" xfId="0" builtinId="0"/>
    <cellStyle name="Обычный 2" xfId="1" xr:uid="{BF86A5E2-3DF6-47D9-B089-751B0E75F14F}"/>
    <cellStyle name="Обычный 2 2" xfId="2" xr:uid="{8B495E12-C11B-46DF-9E9C-F985921E25DD}"/>
    <cellStyle name="Обычный 2 3" xfId="6" xr:uid="{C19876FE-7D0D-494F-A454-68824399FB92}"/>
    <cellStyle name="Обычный 2 3 2 2" xfId="3" xr:uid="{3EF8759C-EFAC-47DB-8A33-4619FADAA85F}"/>
    <cellStyle name="Обычный 3" xfId="5" xr:uid="{3DDC6098-5ADE-4D30-83E2-1AAC4D058705}"/>
    <cellStyle name="Обычный 3 2" xfId="7" xr:uid="{ACAB1A96-1CD5-4812-AB13-B5F61489E7D2}"/>
    <cellStyle name="Процентный 2" xfId="8" xr:uid="{87F78A32-40E3-4103-B88E-F5B179248626}"/>
  </cellStyles>
  <dxfs count="0"/>
  <tableStyles count="0" defaultTableStyle="TableStyleMedium2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ru-RU" b="1"/>
              <a:t>Стандартное уплотнение для не связанных грунтов</a:t>
            </a:r>
          </a:p>
        </c:rich>
      </c:tx>
      <c:layout>
        <c:manualLayout>
          <c:xMode val="edge"/>
          <c:yMode val="edge"/>
          <c:x val="0.18359022402652928"/>
          <c:y val="5.2980022574898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05830427912928"/>
          <c:y val="0.13874686846962966"/>
          <c:w val="0.77783731939160838"/>
          <c:h val="0.67901462590964767"/>
        </c:manualLayout>
      </c:layout>
      <c:scatterChart>
        <c:scatterStyle val="smoothMarker"/>
        <c:varyColors val="0"/>
        <c:ser>
          <c:idx val="1"/>
          <c:order val="0"/>
          <c:tx>
            <c:v>Мкс.плотность</c:v>
          </c:tx>
          <c:spPr>
            <a:ln w="22225">
              <a:solidFill>
                <a:schemeClr val="tx1"/>
              </a:solidFill>
              <a:prstDash val="sysDot"/>
              <a:headEnd w="lg" len="lg"/>
              <a:tailEnd type="stealth"/>
            </a:ln>
          </c:spPr>
          <c:xVal>
            <c:numRef>
              <c:f>'Физ. мех'!$L$16:$L$17</c:f>
              <c:numCache>
                <c:formatCode>General</c:formatCode>
                <c:ptCount val="2"/>
                <c:pt idx="0" formatCode="0.0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'Физ. мех'!$N$16:$N$17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1.7216770740410348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1F-4CB2-A40C-5683859A1560}"/>
            </c:ext>
          </c:extLst>
        </c:ser>
        <c:ser>
          <c:idx val="0"/>
          <c:order val="1"/>
          <c:spPr>
            <a:ln w="22225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'Физ. мех'!$W$6:$AC$6</c:f>
              <c:strCache>
                <c:ptCount val="6"/>
                <c:pt idx="0">
                  <c:v>4,10</c:v>
                </c:pt>
                <c:pt idx="1">
                  <c:v>5,20</c:v>
                </c:pt>
                <c:pt idx="2">
                  <c:v>8,40</c:v>
                </c:pt>
                <c:pt idx="3">
                  <c:v>9,90</c:v>
                </c:pt>
                <c:pt idx="4">
                  <c:v>12,10</c:v>
                </c:pt>
                <c:pt idx="5">
                  <c:v>13,90</c:v>
                </c:pt>
              </c:strCache>
            </c:strRef>
          </c:xVal>
          <c:yVal>
            <c:numRef>
              <c:f>'Физ. мех'!$W$7:$AC$7</c:f>
              <c:numCache>
                <c:formatCode>0.00</c:formatCode>
                <c:ptCount val="7"/>
                <c:pt idx="0">
                  <c:v>1.6714697406340058</c:v>
                </c:pt>
                <c:pt idx="1">
                  <c:v>1.6920152091254752</c:v>
                </c:pt>
                <c:pt idx="2">
                  <c:v>1.6974169741697416</c:v>
                </c:pt>
                <c:pt idx="3">
                  <c:v>1.7106460418562328</c:v>
                </c:pt>
                <c:pt idx="4">
                  <c:v>1.7216770740410348</c:v>
                </c:pt>
                <c:pt idx="5">
                  <c:v>1.6856892010535556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31F-4CB2-A40C-5683859A1560}"/>
            </c:ext>
          </c:extLst>
        </c:ser>
        <c:ser>
          <c:idx val="2"/>
          <c:order val="2"/>
          <c:tx>
            <c:v>Опт влажность</c:v>
          </c:tx>
          <c:spPr>
            <a:ln w="22225">
              <a:solidFill>
                <a:schemeClr val="tx1"/>
              </a:solidFill>
              <a:prstDash val="sysDot"/>
              <a:headEnd w="lg" len="lg"/>
              <a:tailEnd type="stealth"/>
            </a:ln>
          </c:spPr>
          <c:marker>
            <c:symbol val="none"/>
          </c:marker>
          <c:xVal>
            <c:numRef>
              <c:f>'Физ. мех'!$L$18:$L$19</c:f>
              <c:numCache>
                <c:formatCode>General</c:formatCode>
                <c:ptCount val="2"/>
                <c:pt idx="0">
                  <c:v>0</c:v>
                </c:pt>
                <c:pt idx="1">
                  <c:v>4.5</c:v>
                </c:pt>
              </c:numCache>
            </c:numRef>
          </c:xVal>
          <c:yVal>
            <c:numRef>
              <c:f>'Физ. мех'!$N$18:$N$19</c:f>
              <c:numCache>
                <c:formatCode>0.000</c:formatCode>
                <c:ptCount val="2"/>
                <c:pt idx="0">
                  <c:v>1.7216770740410348</c:v>
                </c:pt>
                <c:pt idx="1">
                  <c:v>1.7216770740410348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31F-4CB2-A40C-5683859A1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337312"/>
        <c:axId val="1"/>
      </c:scatterChart>
      <c:valAx>
        <c:axId val="2039337312"/>
        <c:scaling>
          <c:orientation val="minMax"/>
          <c:max val="8"/>
          <c:min val="0"/>
        </c:scaling>
        <c:delete val="0"/>
        <c:axPos val="b"/>
        <c:majorGridlines>
          <c:spPr>
            <a:ln w="9525" cap="flat" cmpd="sng" algn="ctr">
              <a:solidFill>
                <a:srgbClr val="FF9900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ru-RU" b="1"/>
                  <a:t>влажность грунта </a:t>
                </a:r>
                <a:r>
                  <a:rPr lang="en-US" b="1"/>
                  <a:t>W, %</a:t>
                </a:r>
              </a:p>
            </c:rich>
          </c:tx>
          <c:layout>
            <c:manualLayout>
              <c:xMode val="edge"/>
              <c:yMode val="edge"/>
              <c:x val="0.66040765219706354"/>
              <c:y val="0.88630881937528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in val="1.6600000000000001"/>
        </c:scaling>
        <c:delete val="0"/>
        <c:axPos val="l"/>
        <c:majorGridlines>
          <c:spPr>
            <a:ln>
              <a:solidFill>
                <a:srgbClr val="FF9900"/>
              </a:solidFill>
            </a:ln>
            <a:effectLst/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ru-RU" b="1"/>
                  <a:t>плотность сухого грунта р,г/см³ </a:t>
                </a:r>
              </a:p>
            </c:rich>
          </c:tx>
          <c:layout>
            <c:manualLayout>
              <c:xMode val="edge"/>
              <c:yMode val="edge"/>
              <c:x val="4.1139687567382691E-2"/>
              <c:y val="0.11876790012647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in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 algn="ctr">
              <a:defRPr/>
            </a:pPr>
            <a:endParaRPr lang="ru-RU"/>
          </a:p>
        </c:txPr>
        <c:crossAx val="2039337312"/>
        <c:crosses val="autoZero"/>
        <c:crossBetween val="midCat"/>
        <c:majorUnit val="2.0000000000000004E-2"/>
        <c:minorUnit val="2.0000000000000005E-3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 sz="900" b="0" i="1" u="none" strike="noStrike" baseline="0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 paperSize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395287</xdr:colOff>
      <xdr:row>44</xdr:row>
      <xdr:rowOff>0</xdr:rowOff>
    </xdr:from>
    <xdr:ext cx="65" cy="1729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70CAA8-97BD-45F9-ABB9-707D536A2E0C}"/>
            </a:ext>
          </a:extLst>
        </xdr:cNvPr>
        <xdr:cNvSpPr txBox="1"/>
      </xdr:nvSpPr>
      <xdr:spPr>
        <a:xfrm>
          <a:off x="3275647" y="21213127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44</xdr:row>
      <xdr:rowOff>0</xdr:rowOff>
    </xdr:from>
    <xdr:ext cx="65" cy="1729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18EBE9-299D-46FB-8B99-D2C37F08DD42}"/>
            </a:ext>
          </a:extLst>
        </xdr:cNvPr>
        <xdr:cNvSpPr txBox="1"/>
      </xdr:nvSpPr>
      <xdr:spPr>
        <a:xfrm>
          <a:off x="1164907" y="21573172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395287</xdr:colOff>
      <xdr:row>0</xdr:row>
      <xdr:rowOff>0</xdr:rowOff>
    </xdr:from>
    <xdr:ext cx="65" cy="17293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923FB0-7210-4D7B-835F-73B43586D979}"/>
            </a:ext>
          </a:extLst>
        </xdr:cNvPr>
        <xdr:cNvSpPr txBox="1"/>
      </xdr:nvSpPr>
      <xdr:spPr>
        <a:xfrm>
          <a:off x="3275647" y="5074920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65" cy="17293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C998CBF-6C5D-480D-9B19-886E349DD9D9}"/>
            </a:ext>
          </a:extLst>
        </xdr:cNvPr>
        <xdr:cNvSpPr txBox="1"/>
      </xdr:nvSpPr>
      <xdr:spPr>
        <a:xfrm>
          <a:off x="1164907" y="5074920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395287</xdr:colOff>
      <xdr:row>0</xdr:row>
      <xdr:rowOff>0</xdr:rowOff>
    </xdr:from>
    <xdr:ext cx="65" cy="17293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B8BFB2A-4774-4B10-AD31-55FE856D7BC9}"/>
            </a:ext>
          </a:extLst>
        </xdr:cNvPr>
        <xdr:cNvSpPr txBox="1"/>
      </xdr:nvSpPr>
      <xdr:spPr>
        <a:xfrm>
          <a:off x="3275647" y="5074920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65" cy="17293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C81D859-F643-4575-8568-93B20CD2DB7E}"/>
            </a:ext>
          </a:extLst>
        </xdr:cNvPr>
        <xdr:cNvSpPr txBox="1"/>
      </xdr:nvSpPr>
      <xdr:spPr>
        <a:xfrm>
          <a:off x="1164907" y="5074920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395287</xdr:colOff>
      <xdr:row>0</xdr:row>
      <xdr:rowOff>0</xdr:rowOff>
    </xdr:from>
    <xdr:ext cx="65" cy="17293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9FFB60-E6B4-439D-B48F-09F29B2E8E2F}"/>
            </a:ext>
          </a:extLst>
        </xdr:cNvPr>
        <xdr:cNvSpPr txBox="1"/>
      </xdr:nvSpPr>
      <xdr:spPr>
        <a:xfrm>
          <a:off x="3275647" y="5074920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65" cy="17293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FC8C290-8975-4CD8-A11D-2E561167748A}"/>
            </a:ext>
          </a:extLst>
        </xdr:cNvPr>
        <xdr:cNvSpPr txBox="1"/>
      </xdr:nvSpPr>
      <xdr:spPr>
        <a:xfrm>
          <a:off x="1164907" y="5074920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395287</xdr:colOff>
      <xdr:row>44</xdr:row>
      <xdr:rowOff>0</xdr:rowOff>
    </xdr:from>
    <xdr:ext cx="65" cy="17293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8F36D09-B3F0-422C-99D9-F99525165916}"/>
            </a:ext>
          </a:extLst>
        </xdr:cNvPr>
        <xdr:cNvSpPr txBox="1"/>
      </xdr:nvSpPr>
      <xdr:spPr>
        <a:xfrm>
          <a:off x="3269116" y="5344886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44</xdr:row>
      <xdr:rowOff>0</xdr:rowOff>
    </xdr:from>
    <xdr:ext cx="65" cy="172932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643A7C0-D73B-47EE-A3EA-CF6DD9EB976E}"/>
            </a:ext>
          </a:extLst>
        </xdr:cNvPr>
        <xdr:cNvSpPr txBox="1"/>
      </xdr:nvSpPr>
      <xdr:spPr>
        <a:xfrm>
          <a:off x="1162730" y="5344886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395287</xdr:colOff>
      <xdr:row>44</xdr:row>
      <xdr:rowOff>0</xdr:rowOff>
    </xdr:from>
    <xdr:ext cx="65" cy="172932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4E48807-7246-4C2A-8F8B-98BAA4862A2E}"/>
            </a:ext>
          </a:extLst>
        </xdr:cNvPr>
        <xdr:cNvSpPr txBox="1"/>
      </xdr:nvSpPr>
      <xdr:spPr>
        <a:xfrm>
          <a:off x="3269116" y="5344886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44</xdr:row>
      <xdr:rowOff>0</xdr:rowOff>
    </xdr:from>
    <xdr:ext cx="65" cy="172932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EF9C0F1-CD6B-42CD-9064-8241DBAB0578}"/>
            </a:ext>
          </a:extLst>
        </xdr:cNvPr>
        <xdr:cNvSpPr txBox="1"/>
      </xdr:nvSpPr>
      <xdr:spPr>
        <a:xfrm>
          <a:off x="1162730" y="5344886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395287</xdr:colOff>
      <xdr:row>44</xdr:row>
      <xdr:rowOff>0</xdr:rowOff>
    </xdr:from>
    <xdr:ext cx="65" cy="172932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FA6F04-9CC4-45E2-9723-AC2BE54E3140}"/>
            </a:ext>
          </a:extLst>
        </xdr:cNvPr>
        <xdr:cNvSpPr txBox="1"/>
      </xdr:nvSpPr>
      <xdr:spPr>
        <a:xfrm>
          <a:off x="3269116" y="5344886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44</xdr:row>
      <xdr:rowOff>0</xdr:rowOff>
    </xdr:from>
    <xdr:ext cx="65" cy="172932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C2F7D80-49C7-4CE4-8393-88FD18B03790}"/>
            </a:ext>
          </a:extLst>
        </xdr:cNvPr>
        <xdr:cNvSpPr txBox="1"/>
      </xdr:nvSpPr>
      <xdr:spPr>
        <a:xfrm>
          <a:off x="1162730" y="5344886"/>
          <a:ext cx="65" cy="17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1</xdr:col>
      <xdr:colOff>190501</xdr:colOff>
      <xdr:row>19</xdr:row>
      <xdr:rowOff>27214</xdr:rowOff>
    </xdr:from>
    <xdr:to>
      <xdr:col>14</xdr:col>
      <xdr:colOff>281214</xdr:colOff>
      <xdr:row>39</xdr:row>
      <xdr:rowOff>9071</xdr:rowOff>
    </xdr:to>
    <xdr:graphicFrame macro="">
      <xdr:nvGraphicFramePr>
        <xdr:cNvPr id="9" name="Диаграмма 5">
          <a:extLst>
            <a:ext uri="{FF2B5EF4-FFF2-40B4-BE49-F238E27FC236}">
              <a16:creationId xmlns:a16="http://schemas.microsoft.com/office/drawing/2014/main" id="{BB320CD3-80F2-4513-B31E-481647CCF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18</xdr:col>
      <xdr:colOff>816428</xdr:colOff>
      <xdr:row>19</xdr:row>
      <xdr:rowOff>108857</xdr:rowOff>
    </xdr:from>
    <xdr:to>
      <xdr:col>26</xdr:col>
      <xdr:colOff>486550</xdr:colOff>
      <xdr:row>42</xdr:row>
      <xdr:rowOff>57372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CB55371-1A96-C6C6-9424-156C78A32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2857" y="4109357"/>
          <a:ext cx="6274122" cy="4311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Сектор">
  <a:themeElements>
    <a:clrScheme name="Сектор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Сектор">
      <a:majorFont>
        <a:latin typeface="Century Gothic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Сектор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D853-57D2-4342-B86E-3668659FA4D3}">
  <sheetPr codeName="Лист2"/>
  <dimension ref="A1:AO44"/>
  <sheetViews>
    <sheetView tabSelected="1" view="pageBreakPreview" zoomScale="70" zoomScaleNormal="85" zoomScaleSheetLayoutView="70" workbookViewId="0">
      <pane ySplit="1" topLeftCell="A2" activePane="bottomLeft" state="frozen"/>
      <selection pane="bottomLeft" activeCell="T9" sqref="T9:AO27"/>
    </sheetView>
  </sheetViews>
  <sheetFormatPr defaultRowHeight="15" x14ac:dyDescent="0.3"/>
  <cols>
    <col min="1" max="13" width="7.6328125" style="1" customWidth="1"/>
    <col min="14" max="14" width="8.7265625" style="1" customWidth="1"/>
    <col min="15" max="18" width="7.6328125" style="1" customWidth="1"/>
    <col min="19" max="19" width="17.1796875" style="1" customWidth="1"/>
    <col min="20" max="20" width="11.54296875" style="5" bestFit="1" customWidth="1"/>
    <col min="21" max="21" width="9.54296875" style="5" bestFit="1" customWidth="1"/>
    <col min="22" max="22" width="13.26953125" style="5" bestFit="1" customWidth="1"/>
    <col min="23" max="23" width="13.90625" style="5" bestFit="1" customWidth="1"/>
    <col min="24" max="24" width="10" style="5" bestFit="1" customWidth="1"/>
    <col min="25" max="25" width="9" style="5" bestFit="1" customWidth="1"/>
    <col min="26" max="26" width="10.1796875" style="5" bestFit="1" customWidth="1"/>
    <col min="27" max="28" width="8.90625" style="5" bestFit="1" customWidth="1"/>
    <col min="29" max="29" width="9.54296875" style="5" bestFit="1" customWidth="1"/>
    <col min="30" max="30" width="8.90625" style="5" bestFit="1" customWidth="1"/>
    <col min="31" max="31" width="8.7265625" style="5"/>
    <col min="32" max="33" width="9.1796875" style="5" bestFit="1" customWidth="1"/>
    <col min="34" max="34" width="12.90625" style="5" bestFit="1" customWidth="1"/>
    <col min="35" max="35" width="8.90625" style="5" bestFit="1" customWidth="1"/>
    <col min="36" max="36" width="13.6328125" style="1" bestFit="1" customWidth="1"/>
    <col min="37" max="16384" width="8.7265625" style="1"/>
  </cols>
  <sheetData>
    <row r="1" spans="1:41" ht="13.9" customHeight="1" x14ac:dyDescent="0.3"/>
    <row r="2" spans="1:41" ht="15.65" customHeight="1" x14ac:dyDescent="0.3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41" ht="6" customHeight="1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41" ht="54" customHeight="1" thickBot="1" x14ac:dyDescent="0.35">
      <c r="A4" s="14" t="s">
        <v>0</v>
      </c>
      <c r="B4" s="20" t="s">
        <v>7</v>
      </c>
      <c r="C4" s="20"/>
      <c r="D4" s="20" t="s">
        <v>6</v>
      </c>
      <c r="E4" s="20"/>
      <c r="F4" s="20" t="s">
        <v>9</v>
      </c>
      <c r="G4" s="20"/>
      <c r="H4" s="20" t="s">
        <v>10</v>
      </c>
      <c r="I4" s="20"/>
      <c r="J4" s="20" t="s">
        <v>11</v>
      </c>
      <c r="K4" s="20"/>
      <c r="L4" s="20"/>
      <c r="M4" s="20" t="s">
        <v>2</v>
      </c>
      <c r="N4" s="20"/>
      <c r="O4" s="20" t="s">
        <v>8</v>
      </c>
      <c r="P4" s="20"/>
      <c r="Q4" s="20"/>
      <c r="R4" s="26"/>
    </row>
    <row r="5" spans="1:41" x14ac:dyDescent="0.3">
      <c r="A5" s="13">
        <v>1</v>
      </c>
      <c r="B5" s="44">
        <v>4</v>
      </c>
      <c r="C5" s="44"/>
      <c r="D5" s="29">
        <v>4.0999999999999996</v>
      </c>
      <c r="E5" s="29"/>
      <c r="F5" s="29">
        <v>1.74</v>
      </c>
      <c r="G5" s="29"/>
      <c r="H5" s="23">
        <f>IF(F5/(1+0.01*D5)=0,"",F5/(1+0.01*D5))</f>
        <v>1.6714697406340058</v>
      </c>
      <c r="I5" s="24"/>
      <c r="J5" s="30">
        <f>MAX(H5:I11)</f>
        <v>1.7216770740410348</v>
      </c>
      <c r="K5" s="30"/>
      <c r="L5" s="30"/>
      <c r="M5" s="36" cm="1">
        <f t="array" aca="1" ref="M5" ca="1">INDIRECT("D"&amp;MAX(ROW(D5:E11)*(D5:E11&lt;&gt;"")))-1.5</f>
        <v>12.4</v>
      </c>
      <c r="N5" s="36"/>
      <c r="O5" s="30"/>
      <c r="P5" s="30"/>
      <c r="Q5" s="30"/>
      <c r="R5" s="31"/>
      <c r="V5" s="17"/>
      <c r="W5" s="18">
        <v>1</v>
      </c>
      <c r="X5" s="18">
        <v>2</v>
      </c>
      <c r="Y5" s="18">
        <v>3</v>
      </c>
      <c r="Z5" s="18">
        <v>4</v>
      </c>
      <c r="AA5" s="18">
        <v>5</v>
      </c>
      <c r="AB5" s="18">
        <v>6</v>
      </c>
      <c r="AC5" s="18">
        <v>7</v>
      </c>
    </row>
    <row r="6" spans="1:41" x14ac:dyDescent="0.3">
      <c r="A6" s="11">
        <v>2</v>
      </c>
      <c r="B6" s="43">
        <v>6</v>
      </c>
      <c r="C6" s="43"/>
      <c r="D6" s="40">
        <v>5.2</v>
      </c>
      <c r="E6" s="40"/>
      <c r="F6" s="40">
        <v>1.78</v>
      </c>
      <c r="G6" s="40"/>
      <c r="H6" s="21">
        <f t="shared" ref="H6:H10" si="0">IF(F6/(1+0.01*D6)=0,"",F6/(1+0.01*D6))</f>
        <v>1.6920152091254752</v>
      </c>
      <c r="I6" s="22"/>
      <c r="J6" s="32"/>
      <c r="K6" s="32"/>
      <c r="L6" s="32"/>
      <c r="M6" s="37"/>
      <c r="N6" s="37"/>
      <c r="O6" s="32"/>
      <c r="P6" s="32"/>
      <c r="Q6" s="32"/>
      <c r="R6" s="33"/>
      <c r="V6" s="18" t="s">
        <v>14</v>
      </c>
      <c r="W6" s="19">
        <f>D5</f>
        <v>4.0999999999999996</v>
      </c>
      <c r="X6" s="19">
        <f>D6</f>
        <v>5.2</v>
      </c>
      <c r="Y6" s="19">
        <f>D7</f>
        <v>8.4</v>
      </c>
      <c r="Z6" s="19">
        <f>D8</f>
        <v>9.9</v>
      </c>
      <c r="AA6" s="19">
        <f>D9</f>
        <v>12.1</v>
      </c>
      <c r="AB6" s="19">
        <f>D10</f>
        <v>13.9</v>
      </c>
      <c r="AC6" s="19" t="str">
        <f>IF(D11=0,"",D11)</f>
        <v/>
      </c>
    </row>
    <row r="7" spans="1:41" x14ac:dyDescent="0.3">
      <c r="A7" s="11">
        <v>3</v>
      </c>
      <c r="B7" s="42">
        <v>8</v>
      </c>
      <c r="C7" s="42"/>
      <c r="D7" s="39">
        <v>8.4</v>
      </c>
      <c r="E7" s="39"/>
      <c r="F7" s="39">
        <v>1.84</v>
      </c>
      <c r="G7" s="39"/>
      <c r="H7" s="21">
        <f t="shared" si="0"/>
        <v>1.6974169741697416</v>
      </c>
      <c r="I7" s="22"/>
      <c r="J7" s="32"/>
      <c r="K7" s="32"/>
      <c r="L7" s="32"/>
      <c r="M7" s="37"/>
      <c r="N7" s="37"/>
      <c r="O7" s="32"/>
      <c r="P7" s="32"/>
      <c r="Q7" s="32"/>
      <c r="R7" s="33"/>
      <c r="V7" s="18" t="s">
        <v>13</v>
      </c>
      <c r="W7" s="19">
        <f>$H5</f>
        <v>1.6714697406340058</v>
      </c>
      <c r="X7" s="19">
        <f>$H6</f>
        <v>1.6920152091254752</v>
      </c>
      <c r="Y7" s="19">
        <f>$H7</f>
        <v>1.6974169741697416</v>
      </c>
      <c r="Z7" s="19">
        <f>$H8</f>
        <v>1.7106460418562328</v>
      </c>
      <c r="AA7" s="19">
        <f>$H9</f>
        <v>1.7216770740410348</v>
      </c>
      <c r="AB7" s="19">
        <f>$H10</f>
        <v>1.6856892010535556</v>
      </c>
      <c r="AC7" s="19" t="str">
        <f>IF(H11=0,"",H11)</f>
        <v/>
      </c>
    </row>
    <row r="8" spans="1:41" x14ac:dyDescent="0.3">
      <c r="A8" s="11">
        <v>4</v>
      </c>
      <c r="B8" s="42">
        <v>10</v>
      </c>
      <c r="C8" s="42"/>
      <c r="D8" s="39">
        <v>9.9</v>
      </c>
      <c r="E8" s="39"/>
      <c r="F8" s="39">
        <v>1.88</v>
      </c>
      <c r="G8" s="39"/>
      <c r="H8" s="21">
        <f t="shared" si="0"/>
        <v>1.7106460418562328</v>
      </c>
      <c r="I8" s="22"/>
      <c r="J8" s="32"/>
      <c r="K8" s="32"/>
      <c r="L8" s="32"/>
      <c r="M8" s="37"/>
      <c r="N8" s="37"/>
      <c r="O8" s="32"/>
      <c r="P8" s="32"/>
      <c r="Q8" s="32"/>
      <c r="R8" s="33"/>
    </row>
    <row r="9" spans="1:41" x14ac:dyDescent="0.3">
      <c r="A9" s="11">
        <v>5</v>
      </c>
      <c r="B9" s="42">
        <v>12</v>
      </c>
      <c r="C9" s="42"/>
      <c r="D9" s="39">
        <v>12.1</v>
      </c>
      <c r="E9" s="39"/>
      <c r="F9" s="39">
        <v>1.93</v>
      </c>
      <c r="G9" s="39"/>
      <c r="H9" s="21">
        <f t="shared" si="0"/>
        <v>1.7216770740410348</v>
      </c>
      <c r="I9" s="22"/>
      <c r="J9" s="32"/>
      <c r="K9" s="32"/>
      <c r="L9" s="32"/>
      <c r="M9" s="37"/>
      <c r="N9" s="37"/>
      <c r="O9" s="32"/>
      <c r="P9" s="32"/>
      <c r="Q9" s="32"/>
      <c r="R9" s="3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</row>
    <row r="10" spans="1:41" x14ac:dyDescent="0.3">
      <c r="A10" s="11">
        <v>6</v>
      </c>
      <c r="B10" s="42">
        <v>14</v>
      </c>
      <c r="C10" s="42"/>
      <c r="D10" s="39">
        <v>13.9</v>
      </c>
      <c r="E10" s="39"/>
      <c r="F10" s="39">
        <v>1.92</v>
      </c>
      <c r="G10" s="39"/>
      <c r="H10" s="21">
        <f t="shared" si="0"/>
        <v>1.6856892010535556</v>
      </c>
      <c r="I10" s="22"/>
      <c r="J10" s="32"/>
      <c r="K10" s="32"/>
      <c r="L10" s="32"/>
      <c r="M10" s="37"/>
      <c r="N10" s="37"/>
      <c r="O10" s="32"/>
      <c r="P10" s="32"/>
      <c r="Q10" s="32"/>
      <c r="R10" s="33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1" ht="15.5" thickBot="1" x14ac:dyDescent="0.35">
      <c r="A11" s="12">
        <v>7</v>
      </c>
      <c r="B11" s="47">
        <v>16</v>
      </c>
      <c r="C11" s="47"/>
      <c r="D11" s="41"/>
      <c r="E11" s="41"/>
      <c r="F11" s="41"/>
      <c r="G11" s="41"/>
      <c r="H11" s="45" t="str">
        <f>IF(F11/(1+0.01*D11)=0,"",F11/(1+0.01*D11))</f>
        <v/>
      </c>
      <c r="I11" s="46"/>
      <c r="J11" s="34"/>
      <c r="K11" s="34"/>
      <c r="L11" s="34"/>
      <c r="M11" s="38"/>
      <c r="N11" s="38"/>
      <c r="O11" s="34"/>
      <c r="P11" s="34"/>
      <c r="Q11" s="34"/>
      <c r="R11" s="35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</row>
    <row r="12" spans="1:41" x14ac:dyDescent="0.3">
      <c r="A12" s="2"/>
      <c r="B12" s="2"/>
      <c r="C12" s="2"/>
      <c r="D12" s="2"/>
      <c r="E12" s="2"/>
      <c r="F12" s="2"/>
      <c r="G12" s="2"/>
      <c r="H12" s="2"/>
      <c r="I12" s="2"/>
      <c r="J12" s="3"/>
      <c r="K12" s="3"/>
      <c r="L12" s="2"/>
      <c r="M12" s="2"/>
      <c r="N12" s="2"/>
      <c r="O12" s="4"/>
      <c r="P12" s="4"/>
      <c r="Q12" s="4"/>
      <c r="R12" s="4"/>
      <c r="S12" s="1" t="s">
        <v>1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</row>
    <row r="13" spans="1:41" x14ac:dyDescent="0.3">
      <c r="A13" s="28" t="s">
        <v>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</row>
    <row r="14" spans="1:41" x14ac:dyDescent="0.3">
      <c r="A14" s="2"/>
      <c r="B14" s="2"/>
      <c r="C14" s="2"/>
      <c r="D14" s="2"/>
      <c r="E14" s="2"/>
      <c r="F14" s="2"/>
      <c r="G14" s="2"/>
      <c r="H14" s="2"/>
      <c r="I14" s="2"/>
      <c r="J14" s="3"/>
      <c r="K14" s="3"/>
      <c r="L14" s="2"/>
      <c r="M14" s="2"/>
      <c r="N14" s="2"/>
      <c r="O14" s="4"/>
      <c r="P14" s="4"/>
      <c r="Q14" s="4"/>
      <c r="R14" s="4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1" x14ac:dyDescent="0.3">
      <c r="A15" s="2"/>
      <c r="B15" s="2"/>
      <c r="C15" s="2"/>
      <c r="D15" s="2"/>
      <c r="E15" s="2"/>
      <c r="F15" s="2"/>
      <c r="G15" s="2"/>
      <c r="H15" s="2"/>
      <c r="I15" s="2"/>
      <c r="J15" s="3"/>
      <c r="K15" s="3"/>
      <c r="L15" s="2"/>
      <c r="M15" s="2"/>
      <c r="N15" s="2"/>
      <c r="O15" s="4"/>
      <c r="P15" s="4"/>
      <c r="Q15" s="4"/>
      <c r="R15" s="4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1" x14ac:dyDescent="0.3">
      <c r="A16" s="2"/>
      <c r="B16" s="2"/>
      <c r="C16" s="2"/>
      <c r="D16" s="2"/>
      <c r="E16" s="2"/>
      <c r="F16" s="2"/>
      <c r="G16" s="2"/>
      <c r="H16" s="2"/>
      <c r="I16" s="2"/>
      <c r="J16" s="3"/>
      <c r="K16" s="27" t="s">
        <v>4</v>
      </c>
      <c r="L16" s="9">
        <v>4.5</v>
      </c>
      <c r="M16" s="27" t="s">
        <v>5</v>
      </c>
      <c r="N16" s="6">
        <v>0</v>
      </c>
      <c r="O16" s="4"/>
      <c r="P16" s="4"/>
      <c r="Q16" s="4"/>
      <c r="R16" s="4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x14ac:dyDescent="0.3">
      <c r="K17" s="27"/>
      <c r="L17" s="6">
        <f>L16</f>
        <v>4.5</v>
      </c>
      <c r="M17" s="27"/>
      <c r="N17" s="10">
        <f>$H$9</f>
        <v>1.7216770740410348</v>
      </c>
      <c r="P17" s="1">
        <f>FORECAST(L16,W7:AB7,W6:AB6)</f>
        <v>1.6857712242216276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x14ac:dyDescent="0.3">
      <c r="A18" s="2"/>
      <c r="B18" s="2"/>
      <c r="C18" s="2"/>
      <c r="D18" s="2"/>
      <c r="E18" s="2"/>
      <c r="F18" s="2"/>
      <c r="G18" s="2"/>
      <c r="H18" s="2"/>
      <c r="I18" s="2"/>
      <c r="J18" s="3"/>
      <c r="K18" s="27" t="s">
        <v>4</v>
      </c>
      <c r="L18" s="6">
        <v>0</v>
      </c>
      <c r="M18" s="27" t="s">
        <v>5</v>
      </c>
      <c r="N18" s="7">
        <f>$J$5</f>
        <v>1.7216770740410348</v>
      </c>
      <c r="O18" s="4"/>
      <c r="P18" s="4"/>
      <c r="Q18" s="4"/>
      <c r="R18" s="4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1" x14ac:dyDescent="0.3">
      <c r="A19" s="2"/>
      <c r="B19" s="2"/>
      <c r="C19" s="2"/>
      <c r="D19" s="2"/>
      <c r="E19" s="2"/>
      <c r="F19" s="2"/>
      <c r="G19" s="2"/>
      <c r="H19" s="2"/>
      <c r="I19" s="2"/>
      <c r="J19" s="3"/>
      <c r="K19" s="27"/>
      <c r="L19" s="8">
        <f>L17</f>
        <v>4.5</v>
      </c>
      <c r="M19" s="27"/>
      <c r="N19" s="7">
        <f>$J$5</f>
        <v>1.7216770740410348</v>
      </c>
      <c r="O19" s="4"/>
      <c r="P19" s="4"/>
      <c r="Q19" s="4"/>
      <c r="R19" s="4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spans="1:41" x14ac:dyDescent="0.3">
      <c r="A20" s="2"/>
      <c r="B20" s="2"/>
      <c r="C20" s="2"/>
      <c r="D20" s="2"/>
      <c r="E20" s="2"/>
      <c r="F20" s="2"/>
      <c r="G20" s="2"/>
      <c r="H20" s="2"/>
      <c r="I20" s="2"/>
      <c r="J20" s="3"/>
      <c r="K20" s="3"/>
      <c r="L20" s="2"/>
      <c r="M20" s="2"/>
      <c r="N20" s="2"/>
      <c r="O20" s="4"/>
      <c r="P20" s="4"/>
      <c r="Q20" s="4"/>
      <c r="R20" s="4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spans="1:41" x14ac:dyDescent="0.3">
      <c r="A21" s="2"/>
      <c r="B21" s="2"/>
      <c r="C21" s="2"/>
      <c r="D21" s="2"/>
      <c r="E21" s="2"/>
      <c r="F21" s="2"/>
      <c r="G21" s="2"/>
      <c r="H21" s="2"/>
      <c r="I21" s="2"/>
      <c r="J21" s="3"/>
      <c r="K21" s="3"/>
      <c r="L21" s="2"/>
      <c r="M21" s="2"/>
      <c r="N21" s="2"/>
      <c r="O21" s="4"/>
      <c r="P21" s="4"/>
      <c r="Q21" s="4"/>
      <c r="R21" s="4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1" x14ac:dyDescent="0.3">
      <c r="A22" s="2"/>
      <c r="B22" s="2"/>
      <c r="C22" s="2"/>
      <c r="D22" s="2"/>
      <c r="E22" s="2"/>
      <c r="F22" s="2"/>
      <c r="G22" s="2"/>
      <c r="H22" s="2"/>
      <c r="I22" s="2"/>
      <c r="J22" s="3"/>
      <c r="K22" s="3"/>
      <c r="L22" s="2"/>
      <c r="M22" s="2"/>
      <c r="N22" s="2"/>
      <c r="O22" s="4"/>
      <c r="P22" s="4"/>
      <c r="Q22" s="4"/>
      <c r="R22" s="4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1" x14ac:dyDescent="0.3">
      <c r="A23" s="2"/>
      <c r="B23" s="2"/>
      <c r="C23" s="2"/>
      <c r="D23" s="2"/>
      <c r="E23" s="2"/>
      <c r="F23" s="2"/>
      <c r="G23" s="2"/>
      <c r="H23" s="2"/>
      <c r="I23" s="2"/>
      <c r="J23" s="3"/>
      <c r="K23" s="3"/>
      <c r="L23" s="2"/>
      <c r="M23" s="2"/>
      <c r="N23" s="2"/>
      <c r="O23" s="4"/>
      <c r="P23" s="4"/>
      <c r="Q23" s="4"/>
      <c r="R23" s="4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</row>
    <row r="24" spans="1:41" x14ac:dyDescent="0.3">
      <c r="A24" s="2"/>
      <c r="B24" s="2"/>
      <c r="C24" s="2"/>
      <c r="D24" s="2"/>
      <c r="E24" s="2"/>
      <c r="F24" s="2"/>
      <c r="G24" s="2"/>
      <c r="H24" s="2"/>
      <c r="I24" s="2"/>
      <c r="J24" s="3"/>
      <c r="K24" s="3"/>
      <c r="L24" s="2"/>
      <c r="M24" s="2"/>
      <c r="N24" s="2"/>
      <c r="O24" s="4"/>
      <c r="P24" s="4"/>
      <c r="Q24" s="4"/>
      <c r="R24" s="4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</row>
    <row r="25" spans="1:41" x14ac:dyDescent="0.3">
      <c r="A25" s="2"/>
      <c r="B25" s="2"/>
      <c r="C25" s="2"/>
      <c r="D25" s="2"/>
      <c r="E25" s="2"/>
      <c r="F25" s="2"/>
      <c r="G25" s="2"/>
      <c r="H25" s="2"/>
      <c r="I25" s="2"/>
      <c r="J25" s="3"/>
      <c r="K25" s="3"/>
      <c r="L25" s="2"/>
      <c r="M25" s="2"/>
      <c r="N25" s="2"/>
      <c r="O25" s="4"/>
      <c r="P25" s="4"/>
      <c r="Q25" s="4"/>
      <c r="R25" s="4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spans="1:41" x14ac:dyDescent="0.3">
      <c r="A26" s="2"/>
      <c r="B26" s="2"/>
      <c r="C26" s="2"/>
      <c r="D26" s="2"/>
      <c r="E26" s="2"/>
      <c r="F26" s="2"/>
      <c r="G26" s="2"/>
      <c r="H26" s="2"/>
      <c r="I26" s="2"/>
      <c r="J26" s="3"/>
      <c r="K26" s="3"/>
      <c r="L26" s="2"/>
      <c r="M26" s="2"/>
      <c r="N26" s="2"/>
      <c r="O26" s="4"/>
      <c r="P26" s="4"/>
      <c r="Q26" s="4"/>
      <c r="R26" s="4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x14ac:dyDescent="0.3">
      <c r="A27" s="2"/>
      <c r="B27" s="2"/>
      <c r="C27" s="2"/>
      <c r="D27" s="2"/>
      <c r="E27" s="2"/>
      <c r="F27" s="2"/>
      <c r="G27" s="2"/>
      <c r="H27" s="2"/>
      <c r="I27" s="2"/>
      <c r="J27" s="3"/>
      <c r="K27" s="3"/>
      <c r="L27" s="2"/>
      <c r="M27" s="2"/>
      <c r="N27" s="2"/>
      <c r="O27" s="4"/>
      <c r="P27" s="4"/>
      <c r="Q27" s="4"/>
      <c r="R27" s="4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</row>
    <row r="28" spans="1:41" x14ac:dyDescent="0.3">
      <c r="A28" s="2"/>
      <c r="B28" s="2"/>
      <c r="C28" s="2"/>
      <c r="D28" s="2"/>
      <c r="E28" s="2"/>
      <c r="F28" s="2"/>
      <c r="G28" s="2"/>
      <c r="H28" s="2"/>
      <c r="I28" s="2"/>
      <c r="J28" s="3"/>
      <c r="K28" s="3"/>
      <c r="L28" s="2"/>
      <c r="M28" s="2"/>
      <c r="N28" s="2"/>
      <c r="O28" s="4"/>
      <c r="P28" s="4"/>
      <c r="Q28" s="4"/>
      <c r="R28" s="4"/>
    </row>
    <row r="29" spans="1:41" x14ac:dyDescent="0.3">
      <c r="A29" s="2"/>
      <c r="B29" s="2"/>
      <c r="C29" s="2"/>
      <c r="D29" s="2"/>
      <c r="E29" s="2"/>
      <c r="F29" s="2"/>
      <c r="G29" s="2"/>
      <c r="H29" s="2"/>
      <c r="I29" s="2"/>
      <c r="J29" s="3"/>
      <c r="K29" s="3"/>
      <c r="L29" s="2"/>
      <c r="M29" s="2"/>
      <c r="N29" s="2"/>
      <c r="O29" s="4"/>
      <c r="P29" s="4"/>
      <c r="Q29" s="4"/>
      <c r="R29" s="4"/>
    </row>
    <row r="30" spans="1:41" x14ac:dyDescent="0.3">
      <c r="A30" s="2"/>
      <c r="B30" s="2"/>
      <c r="C30" s="2"/>
      <c r="D30" s="2"/>
      <c r="E30" s="2"/>
      <c r="F30" s="2"/>
      <c r="G30" s="2"/>
      <c r="H30" s="2"/>
      <c r="I30" s="2"/>
      <c r="J30" s="3"/>
      <c r="K30" s="3"/>
      <c r="L30" s="2"/>
      <c r="M30" s="2"/>
      <c r="N30" s="2"/>
      <c r="O30" s="4"/>
      <c r="P30" s="4"/>
      <c r="Q30" s="4"/>
      <c r="R30" s="4"/>
    </row>
    <row r="31" spans="1:41" x14ac:dyDescent="0.3">
      <c r="A31" s="2"/>
      <c r="B31" s="2"/>
      <c r="C31" s="2"/>
      <c r="D31" s="2"/>
      <c r="E31" s="2"/>
      <c r="F31" s="2"/>
      <c r="G31" s="2"/>
      <c r="H31" s="2"/>
      <c r="I31" s="2"/>
      <c r="J31" s="3"/>
      <c r="K31" s="3"/>
      <c r="L31" s="2"/>
      <c r="M31" s="2"/>
      <c r="N31" s="2"/>
      <c r="O31" s="4"/>
      <c r="P31" s="4"/>
      <c r="Q31" s="4"/>
      <c r="R31" s="4"/>
    </row>
    <row r="32" spans="1:41" x14ac:dyDescent="0.3">
      <c r="A32" s="2"/>
      <c r="B32" s="2"/>
      <c r="C32" s="2"/>
      <c r="D32" s="2"/>
      <c r="E32" s="2"/>
      <c r="F32" s="2"/>
      <c r="G32" s="2"/>
      <c r="H32" s="2"/>
      <c r="I32" s="2"/>
      <c r="J32" s="3"/>
      <c r="K32" s="3"/>
      <c r="L32" s="2"/>
      <c r="M32" s="2"/>
      <c r="N32" s="2"/>
      <c r="O32" s="4"/>
      <c r="P32" s="4"/>
      <c r="Q32" s="4"/>
      <c r="R32" s="4"/>
    </row>
    <row r="33" spans="1:18" x14ac:dyDescent="0.3">
      <c r="A33" s="2"/>
      <c r="B33" s="2"/>
      <c r="C33" s="2"/>
      <c r="D33" s="2"/>
      <c r="E33" s="2"/>
      <c r="F33" s="2"/>
      <c r="G33" s="2"/>
      <c r="H33" s="2"/>
      <c r="I33" s="2"/>
      <c r="J33" s="3"/>
      <c r="K33" s="3"/>
      <c r="L33" s="2"/>
      <c r="M33" s="2"/>
      <c r="N33" s="2"/>
      <c r="O33" s="4"/>
      <c r="P33" s="4"/>
      <c r="Q33" s="4"/>
      <c r="R33" s="4"/>
    </row>
    <row r="34" spans="1:18" x14ac:dyDescent="0.3">
      <c r="A34" s="2"/>
      <c r="B34" s="2"/>
      <c r="C34" s="2"/>
      <c r="D34" s="2"/>
      <c r="E34" s="2"/>
      <c r="F34" s="2"/>
      <c r="G34" s="2"/>
      <c r="H34" s="2"/>
      <c r="I34" s="2"/>
      <c r="J34" s="3"/>
      <c r="K34" s="3"/>
      <c r="L34" s="2"/>
      <c r="M34" s="2"/>
      <c r="N34" s="2"/>
      <c r="O34" s="4"/>
      <c r="P34" s="4"/>
      <c r="Q34" s="4"/>
      <c r="R34" s="4"/>
    </row>
    <row r="35" spans="1:1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3.9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42" spans="1:18" x14ac:dyDescent="0.3">
      <c r="A42" s="2"/>
      <c r="B42" s="2"/>
      <c r="C42" s="2"/>
      <c r="D42" s="2"/>
      <c r="E42" s="2"/>
      <c r="F42" s="2"/>
      <c r="G42" s="2"/>
      <c r="H42" s="2"/>
      <c r="I42" s="2"/>
      <c r="J42" s="3"/>
      <c r="K42" s="3"/>
      <c r="L42" s="2"/>
      <c r="M42" s="2"/>
      <c r="N42" s="2"/>
      <c r="O42" s="4"/>
      <c r="P42" s="4"/>
      <c r="Q42" s="4"/>
      <c r="R42" s="4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3"/>
      <c r="K43" s="3"/>
      <c r="L43" s="2"/>
      <c r="M43" s="2"/>
      <c r="N43" s="2"/>
      <c r="O43" s="4"/>
      <c r="P43" s="4"/>
      <c r="Q43" s="4"/>
      <c r="R43" s="4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3"/>
      <c r="K44" s="3"/>
      <c r="L44" s="2"/>
      <c r="M44" s="2"/>
      <c r="N44" s="2"/>
      <c r="O44" s="4"/>
      <c r="P44" s="4"/>
      <c r="Q44" s="4"/>
      <c r="R44" s="4"/>
    </row>
  </sheetData>
  <mergeCells count="45">
    <mergeCell ref="T9:AO27"/>
    <mergeCell ref="A13:R13"/>
    <mergeCell ref="K16:K17"/>
    <mergeCell ref="M16:M17"/>
    <mergeCell ref="K18:K19"/>
    <mergeCell ref="M18:M19"/>
    <mergeCell ref="B10:C10"/>
    <mergeCell ref="B9:C9"/>
    <mergeCell ref="B8:C8"/>
    <mergeCell ref="B7:C7"/>
    <mergeCell ref="B6:C6"/>
    <mergeCell ref="B5:C5"/>
    <mergeCell ref="D11:E11"/>
    <mergeCell ref="D10:E10"/>
    <mergeCell ref="D9:E9"/>
    <mergeCell ref="F6:G6"/>
    <mergeCell ref="D8:E8"/>
    <mergeCell ref="H11:I11"/>
    <mergeCell ref="H10:I10"/>
    <mergeCell ref="B11:C11"/>
    <mergeCell ref="F5:G5"/>
    <mergeCell ref="O5:R11"/>
    <mergeCell ref="M5:N11"/>
    <mergeCell ref="J5:L11"/>
    <mergeCell ref="D7:E7"/>
    <mergeCell ref="D6:E6"/>
    <mergeCell ref="D5:E5"/>
    <mergeCell ref="F11:G11"/>
    <mergeCell ref="F10:G10"/>
    <mergeCell ref="F9:G9"/>
    <mergeCell ref="F8:G8"/>
    <mergeCell ref="F7:G7"/>
    <mergeCell ref="H9:I9"/>
    <mergeCell ref="H8:I8"/>
    <mergeCell ref="H7:I7"/>
    <mergeCell ref="A2:R2"/>
    <mergeCell ref="O4:R4"/>
    <mergeCell ref="M4:N4"/>
    <mergeCell ref="B4:C4"/>
    <mergeCell ref="D4:E4"/>
    <mergeCell ref="F4:G4"/>
    <mergeCell ref="H4:I4"/>
    <mergeCell ref="J4:L4"/>
    <mergeCell ref="H6:I6"/>
    <mergeCell ref="H5:I5"/>
  </mergeCells>
  <phoneticPr fontId="4" type="noConversion"/>
  <pageMargins left="0.25" right="0.25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786D3B-8162-4230-BD90-15D645D3AB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Физ. мех</vt:lpstr>
      <vt:lpstr>'Физ. мех'!Область_печати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Гидротера</dc:creator>
  <cp:lastModifiedBy>Александр Анисимов</cp:lastModifiedBy>
  <cp:lastPrinted>2024-12-27T05:28:13Z</cp:lastPrinted>
  <dcterms:created xsi:type="dcterms:W3CDTF">2017-06-23T06:45:03Z</dcterms:created>
  <dcterms:modified xsi:type="dcterms:W3CDTF">2024-12-29T12:21:15Z</dcterms:modified>
</cp:coreProperties>
</file>