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Корм" sheetId="4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9" i="4" l="1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E38" i="4" s="1"/>
  <c r="AF37" i="4"/>
  <c r="AG37" i="4"/>
  <c r="AH37" i="4"/>
  <c r="AH31" i="4"/>
  <c r="E26" i="4"/>
  <c r="M38" i="4"/>
  <c r="P38" i="4"/>
  <c r="V38" i="4"/>
  <c r="W38" i="4"/>
  <c r="X38" i="4"/>
  <c r="Y38" i="4"/>
  <c r="Z38" i="4"/>
  <c r="AB38" i="4"/>
  <c r="AC38" i="4"/>
  <c r="AF38" i="4"/>
  <c r="J37" i="4"/>
  <c r="J38" i="4" s="1"/>
  <c r="K35" i="4"/>
  <c r="L35" i="4"/>
  <c r="M35" i="4"/>
  <c r="M36" i="4" s="1"/>
  <c r="N35" i="4"/>
  <c r="O35" i="4"/>
  <c r="P35" i="4"/>
  <c r="P36" i="4" s="1"/>
  <c r="Q35" i="4"/>
  <c r="R35" i="4"/>
  <c r="S35" i="4"/>
  <c r="T35" i="4"/>
  <c r="U35" i="4"/>
  <c r="V35" i="4"/>
  <c r="V36" i="4" s="1"/>
  <c r="W35" i="4"/>
  <c r="W36" i="4" s="1"/>
  <c r="X35" i="4"/>
  <c r="X36" i="4" s="1"/>
  <c r="Y35" i="4"/>
  <c r="Y36" i="4" s="1"/>
  <c r="Z35" i="4"/>
  <c r="Z36" i="4" s="1"/>
  <c r="AA35" i="4"/>
  <c r="AB35" i="4"/>
  <c r="AB36" i="4" s="1"/>
  <c r="AC35" i="4"/>
  <c r="AC36" i="4" s="1"/>
  <c r="AD35" i="4"/>
  <c r="AE35" i="4"/>
  <c r="AE36" i="4" s="1"/>
  <c r="AF35" i="4"/>
  <c r="AF36" i="4" s="1"/>
  <c r="AG35" i="4"/>
  <c r="AH35" i="4"/>
  <c r="J35" i="4"/>
  <c r="J36" i="4" s="1"/>
  <c r="AH33" i="4"/>
  <c r="K33" i="4"/>
  <c r="L33" i="4"/>
  <c r="M33" i="4"/>
  <c r="M34" i="4" s="1"/>
  <c r="N33" i="4"/>
  <c r="O33" i="4"/>
  <c r="P33" i="4"/>
  <c r="P34" i="4" s="1"/>
  <c r="Q33" i="4"/>
  <c r="R33" i="4"/>
  <c r="S33" i="4"/>
  <c r="T33" i="4"/>
  <c r="U33" i="4"/>
  <c r="V33" i="4"/>
  <c r="V34" i="4" s="1"/>
  <c r="W33" i="4"/>
  <c r="W34" i="4" s="1"/>
  <c r="X33" i="4"/>
  <c r="X34" i="4" s="1"/>
  <c r="Y33" i="4"/>
  <c r="Y34" i="4" s="1"/>
  <c r="Z33" i="4"/>
  <c r="Z34" i="4" s="1"/>
  <c r="AA33" i="4"/>
  <c r="AB33" i="4"/>
  <c r="AB34" i="4" s="1"/>
  <c r="AC33" i="4"/>
  <c r="AC34" i="4" s="1"/>
  <c r="AD33" i="4"/>
  <c r="AE33" i="4"/>
  <c r="AE34" i="4" s="1"/>
  <c r="AF33" i="4"/>
  <c r="AF34" i="4" s="1"/>
  <c r="AG33" i="4"/>
  <c r="J33" i="4"/>
  <c r="J34" i="4" s="1"/>
  <c r="J29" i="4"/>
  <c r="K31" i="4"/>
  <c r="L31" i="4"/>
  <c r="M31" i="4"/>
  <c r="M32" i="4" s="1"/>
  <c r="N31" i="4"/>
  <c r="O31" i="4"/>
  <c r="P31" i="4"/>
  <c r="P32" i="4" s="1"/>
  <c r="Q31" i="4"/>
  <c r="R31" i="4"/>
  <c r="S31" i="4"/>
  <c r="T31" i="4"/>
  <c r="U31" i="4"/>
  <c r="V31" i="4"/>
  <c r="V32" i="4" s="1"/>
  <c r="W31" i="4"/>
  <c r="W32" i="4" s="1"/>
  <c r="X31" i="4"/>
  <c r="X32" i="4" s="1"/>
  <c r="Y31" i="4"/>
  <c r="Y32" i="4" s="1"/>
  <c r="Z31" i="4"/>
  <c r="Z32" i="4" s="1"/>
  <c r="AA31" i="4"/>
  <c r="AB31" i="4"/>
  <c r="AB32" i="4" s="1"/>
  <c r="AC31" i="4"/>
  <c r="AC32" i="4" s="1"/>
  <c r="AD31" i="4"/>
  <c r="AE31" i="4"/>
  <c r="AE32" i="4" s="1"/>
  <c r="AF31" i="4"/>
  <c r="AF32" i="4" s="1"/>
  <c r="AG31" i="4"/>
  <c r="J31" i="4"/>
  <c r="J32" i="4" s="1"/>
  <c r="F26" i="4"/>
  <c r="G26" i="4"/>
  <c r="H26" i="4"/>
  <c r="I26" i="4"/>
  <c r="AB30" i="4" l="1"/>
  <c r="X30" i="4"/>
  <c r="V30" i="4"/>
  <c r="P30" i="4"/>
  <c r="J30" i="4"/>
  <c r="AE30" i="4"/>
  <c r="AC30" i="4"/>
  <c r="Y30" i="4"/>
  <c r="W30" i="4"/>
  <c r="M30" i="4"/>
  <c r="AF30" i="4"/>
  <c r="Z30" i="4"/>
</calcChain>
</file>

<file path=xl/sharedStrings.xml><?xml version="1.0" encoding="utf-8"?>
<sst xmlns="http://schemas.openxmlformats.org/spreadsheetml/2006/main" count="172" uniqueCount="69">
  <si>
    <t>Пшеница полновесная</t>
  </si>
  <si>
    <t>Ячмень</t>
  </si>
  <si>
    <t>Кукуруза</t>
  </si>
  <si>
    <t>Отруби пшеничные</t>
  </si>
  <si>
    <t>Горох</t>
  </si>
  <si>
    <t>Шрот соевый СП 44%</t>
  </si>
  <si>
    <t>Жмых соевый</t>
  </si>
  <si>
    <t>Жмых подсолнечный СП 34 СК 20</t>
  </si>
  <si>
    <t>Шрот подсолнечный СП 36 СК 19</t>
  </si>
  <si>
    <t>Мука рыбная СП 61</t>
  </si>
  <si>
    <t>DL-Метионин 99% *</t>
  </si>
  <si>
    <t>Монохлоргидрат лизина 98% *</t>
  </si>
  <si>
    <t>L-Треонин 98% *</t>
  </si>
  <si>
    <t>Соль поваренная</t>
  </si>
  <si>
    <t>Трикальций фосфат</t>
  </si>
  <si>
    <t>Известняковая мука</t>
  </si>
  <si>
    <t>Мел кормовой</t>
  </si>
  <si>
    <t xml:space="preserve">Аминокислоты, валовое содержание </t>
  </si>
  <si>
    <t>Минеральные вещества</t>
  </si>
  <si>
    <t>Показатели</t>
  </si>
  <si>
    <t>Кормовые  единицы</t>
  </si>
  <si>
    <t>Сухое  вещество</t>
  </si>
  <si>
    <t>Сырой протеин</t>
  </si>
  <si>
    <t>Сырой жир</t>
  </si>
  <si>
    <t>Сырая  клетчатка</t>
  </si>
  <si>
    <t>Сырая зола</t>
  </si>
  <si>
    <t>Линолевая кислота</t>
  </si>
  <si>
    <t>БЭВ</t>
  </si>
  <si>
    <t>Крахмал</t>
  </si>
  <si>
    <t>Сахар</t>
  </si>
  <si>
    <t>Лизин</t>
  </si>
  <si>
    <t>Метионин</t>
  </si>
  <si>
    <t>Мет.+цистин</t>
  </si>
  <si>
    <t>Треонин</t>
  </si>
  <si>
    <t>Триптофан</t>
  </si>
  <si>
    <t>Аргинин</t>
  </si>
  <si>
    <t>Кальций</t>
  </si>
  <si>
    <t>Фосфор общий</t>
  </si>
  <si>
    <t>Фосфор усояемый</t>
  </si>
  <si>
    <t>Натрий</t>
  </si>
  <si>
    <t>Хлор</t>
  </si>
  <si>
    <t>Калий</t>
  </si>
  <si>
    <t>Стоимость сырья</t>
  </si>
  <si>
    <t>Ед. изм.</t>
  </si>
  <si>
    <t>МДж/к г</t>
  </si>
  <si>
    <t>в 100 к г</t>
  </si>
  <si>
    <t>%</t>
  </si>
  <si>
    <t>Травяная мука люцерновая сырой протеин, 16 %</t>
  </si>
  <si>
    <t>Мясокостная мука СП 44</t>
  </si>
  <si>
    <t>Дрожжи кормовые СП 46</t>
  </si>
  <si>
    <t>L-Триптофан 98% *</t>
  </si>
  <si>
    <t xml:space="preserve"> </t>
  </si>
  <si>
    <t>Рекомендуемая норма ввода</t>
  </si>
  <si>
    <t>min</t>
  </si>
  <si>
    <t>max</t>
  </si>
  <si>
    <t>Ввод</t>
  </si>
  <si>
    <t>Содержание в корме</t>
  </si>
  <si>
    <t>Баланс</t>
  </si>
  <si>
    <t>Условия:</t>
  </si>
  <si>
    <t>варианты корма</t>
  </si>
  <si>
    <t>1. Сумма ввода компонентов корма должна быть 100% в каждом варианте корма 1,2,3,4,5</t>
  </si>
  <si>
    <t>3. Процент ввода компонентов в корм должен соответсвовать рекомендуемой норме ввода от min столбец С до max столбец D.</t>
  </si>
  <si>
    <t>Норма в корме</t>
  </si>
  <si>
    <t>Обмен, энерг.</t>
  </si>
  <si>
    <t>Преварим. прот.</t>
  </si>
  <si>
    <t>4. Достичь минимального значения цены готового варианта корма: 1 вариант - АН29 ; 2-АН31; 3-АН33; 4-АН35; 5-АН37 при выполнении условий 1,2,3</t>
  </si>
  <si>
    <t>2. Достичь максимального соответствия параметра содержания в корме к показателю нормы (J27, M27, P27, V27, W27, X27, Y27, Z27, AB27, AC27, AE27, AF27).</t>
  </si>
  <si>
    <r>
      <t xml:space="preserve">Примечание: </t>
    </r>
    <r>
      <rPr>
        <sz val="12"/>
        <color theme="1"/>
        <rFont val="Times New Roman"/>
        <family val="1"/>
        <charset val="204"/>
      </rPr>
      <t xml:space="preserve">значения </t>
    </r>
    <r>
      <rPr>
        <sz val="12"/>
        <rFont val="Times New Roman"/>
        <family val="1"/>
        <charset val="204"/>
      </rPr>
      <t>синих ячеек</t>
    </r>
    <r>
      <rPr>
        <sz val="12"/>
        <color theme="1"/>
        <rFont val="Times New Roman"/>
        <family val="1"/>
        <charset val="204"/>
      </rPr>
      <t xml:space="preserve"> соответствуют 100% каждого показателя и являются справочными/неизменными.</t>
    </r>
  </si>
  <si>
    <t>Прошу помощи в реализации возможности максимального балансирования по заданным параметрам нормы в корме, нормы ввода компонентов с учётом рекомендованных показателей min/max с достижением минимальной стоимости.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</si>
</sst>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9F6A8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center" vertical="top"/>
    </xf>
    <xf numFmtId="0" fontId="1" fillId="0" borderId="26" xfId="0" applyFont="1" applyBorder="1" applyAlignment="1">
      <alignment horizontal="center" vertical="top"/>
    </xf>
    <xf numFmtId="0" fontId="1" fillId="0" borderId="27" xfId="0" applyFont="1" applyBorder="1" applyAlignment="1">
      <alignment horizontal="center" vertical="top"/>
    </xf>
    <xf numFmtId="0" fontId="1" fillId="0" borderId="28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2" fontId="1" fillId="0" borderId="20" xfId="0" applyNumberFormat="1" applyFont="1" applyBorder="1" applyAlignment="1">
      <alignment horizontal="right" vertical="center"/>
    </xf>
    <xf numFmtId="2" fontId="1" fillId="0" borderId="21" xfId="0" applyNumberFormat="1" applyFont="1" applyBorder="1" applyAlignment="1">
      <alignment horizontal="right" vertical="center"/>
    </xf>
    <xf numFmtId="2" fontId="1" fillId="0" borderId="19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top" wrapText="1"/>
    </xf>
    <xf numFmtId="2" fontId="5" fillId="0" borderId="3" xfId="0" applyNumberFormat="1" applyFont="1" applyBorder="1"/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1" fillId="0" borderId="43" xfId="0" applyFont="1" applyFill="1" applyBorder="1" applyAlignment="1">
      <alignment horizontal="left" vertical="center" wrapText="1"/>
    </xf>
    <xf numFmtId="0" fontId="1" fillId="0" borderId="36" xfId="0" applyFont="1" applyFill="1" applyBorder="1" applyAlignment="1">
      <alignment horizontal="left" vertical="center" wrapText="1"/>
    </xf>
    <xf numFmtId="2" fontId="1" fillId="0" borderId="22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23" xfId="0" applyNumberFormat="1" applyFont="1" applyBorder="1" applyAlignment="1">
      <alignment horizontal="right" vertical="center"/>
    </xf>
    <xf numFmtId="0" fontId="1" fillId="2" borderId="43" xfId="0" applyFont="1" applyFill="1" applyBorder="1" applyAlignment="1">
      <alignment horizontal="center" vertical="top"/>
    </xf>
    <xf numFmtId="0" fontId="0" fillId="2" borderId="9" xfId="0" applyFill="1" applyBorder="1"/>
    <xf numFmtId="0" fontId="3" fillId="2" borderId="33" xfId="0" applyFont="1" applyFill="1" applyBorder="1" applyAlignment="1">
      <alignment horizontal="center" vertical="top" wrapText="1"/>
    </xf>
    <xf numFmtId="0" fontId="8" fillId="0" borderId="36" xfId="0" applyFont="1" applyBorder="1" applyAlignment="1">
      <alignment horizontal="center" vertical="center" wrapText="1"/>
    </xf>
    <xf numFmtId="2" fontId="4" fillId="5" borderId="36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vertical="center" wrapText="1"/>
    </xf>
    <xf numFmtId="2" fontId="5" fillId="0" borderId="20" xfId="0" applyNumberFormat="1" applyFont="1" applyBorder="1"/>
    <xf numFmtId="2" fontId="3" fillId="0" borderId="11" xfId="0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2" fontId="4" fillId="5" borderId="33" xfId="0" applyNumberFormat="1" applyFont="1" applyFill="1" applyBorder="1" applyAlignment="1">
      <alignment horizontal="center" vertical="center" wrapText="1"/>
    </xf>
    <xf numFmtId="2" fontId="3" fillId="0" borderId="37" xfId="0" applyNumberFormat="1" applyFont="1" applyBorder="1" applyAlignment="1">
      <alignment horizontal="center" vertical="center"/>
    </xf>
    <xf numFmtId="2" fontId="1" fillId="0" borderId="24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/>
    </xf>
    <xf numFmtId="2" fontId="1" fillId="0" borderId="44" xfId="0" applyNumberFormat="1" applyFont="1" applyFill="1" applyBorder="1" applyAlignment="1">
      <alignment horizontal="center" vertical="center" wrapText="1"/>
    </xf>
    <xf numFmtId="2" fontId="1" fillId="0" borderId="45" xfId="0" applyNumberFormat="1" applyFont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6" xfId="0" applyNumberFormat="1" applyFont="1" applyBorder="1" applyAlignment="1">
      <alignment horizontal="center" vertical="center"/>
    </xf>
    <xf numFmtId="2" fontId="5" fillId="3" borderId="3" xfId="0" applyNumberFormat="1" applyFont="1" applyFill="1" applyBorder="1"/>
    <xf numFmtId="2" fontId="1" fillId="0" borderId="20" xfId="0" applyNumberFormat="1" applyFont="1" applyFill="1" applyBorder="1" applyAlignment="1">
      <alignment horizontal="center" vertical="center" wrapText="1"/>
    </xf>
    <xf numFmtId="2" fontId="1" fillId="0" borderId="15" xfId="0" applyNumberFormat="1" applyFont="1" applyFill="1" applyBorder="1" applyAlignment="1">
      <alignment horizontal="center" vertical="center" wrapText="1"/>
    </xf>
    <xf numFmtId="2" fontId="5" fillId="0" borderId="15" xfId="0" applyNumberFormat="1" applyFont="1" applyBorder="1"/>
    <xf numFmtId="2" fontId="5" fillId="0" borderId="7" xfId="0" applyNumberFormat="1" applyFont="1" applyBorder="1"/>
    <xf numFmtId="2" fontId="9" fillId="0" borderId="7" xfId="0" applyNumberFormat="1" applyFont="1" applyBorder="1"/>
    <xf numFmtId="2" fontId="5" fillId="0" borderId="8" xfId="0" applyNumberFormat="1" applyFont="1" applyBorder="1"/>
    <xf numFmtId="2" fontId="5" fillId="0" borderId="27" xfId="0" applyNumberFormat="1" applyFont="1" applyBorder="1"/>
    <xf numFmtId="2" fontId="9" fillId="0" borderId="27" xfId="0" applyNumberFormat="1" applyFont="1" applyBorder="1"/>
    <xf numFmtId="2" fontId="5" fillId="0" borderId="28" xfId="0" applyNumberFormat="1" applyFont="1" applyBorder="1"/>
    <xf numFmtId="2" fontId="1" fillId="0" borderId="14" xfId="0" applyNumberFormat="1" applyFont="1" applyBorder="1" applyAlignment="1">
      <alignment horizontal="right" vertical="center"/>
    </xf>
    <xf numFmtId="2" fontId="9" fillId="0" borderId="31" xfId="0" applyNumberFormat="1" applyFont="1" applyBorder="1"/>
    <xf numFmtId="2" fontId="1" fillId="0" borderId="39" xfId="0" applyNumberFormat="1" applyFont="1" applyBorder="1" applyAlignment="1">
      <alignment horizontal="right" vertical="center"/>
    </xf>
    <xf numFmtId="2" fontId="9" fillId="0" borderId="26" xfId="0" applyNumberFormat="1" applyFont="1" applyBorder="1"/>
    <xf numFmtId="2" fontId="1" fillId="0" borderId="22" xfId="0" applyNumberFormat="1" applyFont="1" applyFill="1" applyBorder="1" applyAlignment="1">
      <alignment horizontal="left" vertical="center" wrapText="1"/>
    </xf>
    <xf numFmtId="2" fontId="4" fillId="0" borderId="16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Border="1"/>
    <xf numFmtId="2" fontId="1" fillId="0" borderId="19" xfId="0" applyNumberFormat="1" applyFont="1" applyFill="1" applyBorder="1" applyAlignment="1">
      <alignment horizontal="left" vertical="center" wrapText="1"/>
    </xf>
    <xf numFmtId="2" fontId="4" fillId="0" borderId="21" xfId="0" applyNumberFormat="1" applyFont="1" applyFill="1" applyBorder="1" applyAlignment="1">
      <alignment horizontal="center" vertical="center" wrapText="1"/>
    </xf>
    <xf numFmtId="2" fontId="5" fillId="0" borderId="29" xfId="0" applyNumberFormat="1" applyFont="1" applyBorder="1"/>
    <xf numFmtId="2" fontId="9" fillId="0" borderId="38" xfId="0" applyNumberFormat="1" applyFont="1" applyBorder="1"/>
    <xf numFmtId="2" fontId="1" fillId="0" borderId="32" xfId="0" applyNumberFormat="1" applyFont="1" applyBorder="1" applyAlignment="1">
      <alignment horizontal="right" vertical="center"/>
    </xf>
    <xf numFmtId="2" fontId="9" fillId="0" borderId="30" xfId="0" applyNumberFormat="1" applyFont="1" applyBorder="1"/>
    <xf numFmtId="2" fontId="9" fillId="0" borderId="6" xfId="0" applyNumberFormat="1" applyFont="1" applyBorder="1"/>
    <xf numFmtId="2" fontId="9" fillId="0" borderId="8" xfId="0" applyNumberFormat="1" applyFont="1" applyBorder="1"/>
    <xf numFmtId="2" fontId="9" fillId="0" borderId="29" xfId="0" applyNumberFormat="1" applyFont="1" applyBorder="1"/>
    <xf numFmtId="2" fontId="9" fillId="0" borderId="28" xfId="0" applyNumberFormat="1" applyFont="1" applyBorder="1"/>
    <xf numFmtId="2" fontId="1" fillId="0" borderId="36" xfId="0" applyNumberFormat="1" applyFont="1" applyBorder="1" applyAlignment="1">
      <alignment horizontal="right" vertical="center"/>
    </xf>
    <xf numFmtId="2" fontId="5" fillId="0" borderId="5" xfId="0" applyNumberFormat="1" applyFont="1" applyBorder="1"/>
    <xf numFmtId="2" fontId="1" fillId="0" borderId="18" xfId="0" applyNumberFormat="1" applyFont="1" applyBorder="1" applyAlignment="1">
      <alignment horizontal="right" vertical="center"/>
    </xf>
    <xf numFmtId="2" fontId="5" fillId="0" borderId="25" xfId="0" applyNumberFormat="1" applyFont="1" applyBorder="1"/>
    <xf numFmtId="2" fontId="1" fillId="4" borderId="22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/>
    </xf>
    <xf numFmtId="2" fontId="1" fillId="4" borderId="16" xfId="0" applyNumberFormat="1" applyFont="1" applyFill="1" applyBorder="1" applyAlignment="1">
      <alignment horizontal="right" vertical="center"/>
    </xf>
    <xf numFmtId="2" fontId="1" fillId="4" borderId="36" xfId="0" applyNumberFormat="1" applyFont="1" applyFill="1" applyBorder="1" applyAlignment="1">
      <alignment horizontal="right" vertical="center"/>
    </xf>
    <xf numFmtId="2" fontId="1" fillId="4" borderId="2" xfId="0" applyNumberFormat="1" applyFont="1" applyFill="1" applyBorder="1" applyAlignment="1">
      <alignment horizontal="right" vertical="center"/>
    </xf>
    <xf numFmtId="2" fontId="1" fillId="4" borderId="3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46" xfId="0" applyNumberFormat="1" applyFont="1" applyFill="1" applyBorder="1" applyAlignment="1">
      <alignment horizontal="right" vertical="center"/>
    </xf>
    <xf numFmtId="2" fontId="1" fillId="4" borderId="47" xfId="0" applyNumberFormat="1" applyFont="1" applyFill="1" applyBorder="1" applyAlignment="1">
      <alignment horizontal="right" vertical="center"/>
    </xf>
    <xf numFmtId="2" fontId="1" fillId="4" borderId="45" xfId="0" applyNumberFormat="1" applyFont="1" applyFill="1" applyBorder="1" applyAlignment="1">
      <alignment horizontal="right" vertical="center"/>
    </xf>
    <xf numFmtId="2" fontId="1" fillId="4" borderId="43" xfId="0" applyNumberFormat="1" applyFont="1" applyFill="1" applyBorder="1" applyAlignment="1">
      <alignment horizontal="right" vertical="center"/>
    </xf>
    <xf numFmtId="2" fontId="1" fillId="0" borderId="41" xfId="0" applyNumberFormat="1" applyFont="1" applyBorder="1" applyAlignment="1">
      <alignment horizontal="right" vertical="center"/>
    </xf>
    <xf numFmtId="2" fontId="1" fillId="0" borderId="42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11" fillId="0" borderId="51" xfId="0" applyFont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8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  <xf numFmtId="0" fontId="0" fillId="2" borderId="40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8" fillId="0" borderId="50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00B050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Medium9"/>
  <colors>
    <mruColors>
      <color rgb="FFE9F6A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abSelected="1" zoomScale="68" zoomScaleNormal="68" workbookViewId="0">
      <selection activeCell="B41" sqref="B41:AH41"/>
    </sheetView>
  </sheetViews>
  <sheetFormatPr defaultRowHeight="14.4" x14ac:dyDescent="0.3"/>
  <cols>
    <col min="1" max="1" width="4.109375" customWidth="1"/>
    <col min="2" max="2" width="27.5546875" customWidth="1"/>
    <col min="3" max="3" width="6.5546875" customWidth="1"/>
    <col min="4" max="8" width="6.33203125" customWidth="1"/>
    <col min="9" max="9" width="6.44140625" customWidth="1"/>
    <col min="34" max="34" width="10.5546875" customWidth="1"/>
  </cols>
  <sheetData>
    <row r="1" spans="2:34" ht="15" thickBot="1" x14ac:dyDescent="0.35">
      <c r="E1" s="86" t="s">
        <v>59</v>
      </c>
      <c r="F1" s="86"/>
      <c r="G1" s="86"/>
      <c r="H1" s="86"/>
      <c r="I1" s="86"/>
    </row>
    <row r="2" spans="2:34" ht="15" customHeight="1" x14ac:dyDescent="0.3">
      <c r="B2" s="90" t="s">
        <v>19</v>
      </c>
      <c r="C2" s="99" t="s">
        <v>52</v>
      </c>
      <c r="D2" s="100"/>
      <c r="E2" s="25">
        <v>1</v>
      </c>
      <c r="F2" s="25">
        <v>2</v>
      </c>
      <c r="G2" s="25">
        <v>3</v>
      </c>
      <c r="H2" s="25">
        <v>4</v>
      </c>
      <c r="I2" s="25">
        <v>5</v>
      </c>
      <c r="J2" s="92"/>
      <c r="K2" s="93"/>
      <c r="L2" s="93"/>
      <c r="M2" s="93"/>
      <c r="N2" s="93"/>
      <c r="O2" s="93"/>
      <c r="P2" s="93"/>
      <c r="Q2" s="93"/>
      <c r="R2" s="93"/>
      <c r="S2" s="93"/>
      <c r="T2" s="93"/>
      <c r="U2" s="94"/>
      <c r="V2" s="96" t="s">
        <v>17</v>
      </c>
      <c r="W2" s="97"/>
      <c r="X2" s="97"/>
      <c r="Y2" s="97"/>
      <c r="Z2" s="97"/>
      <c r="AA2" s="98"/>
      <c r="AB2" s="96" t="s">
        <v>18</v>
      </c>
      <c r="AC2" s="97"/>
      <c r="AD2" s="97"/>
      <c r="AE2" s="97"/>
      <c r="AF2" s="97"/>
      <c r="AG2" s="98"/>
      <c r="AH2" s="23"/>
    </row>
    <row r="3" spans="2:34" ht="39.6" customHeight="1" x14ac:dyDescent="0.3">
      <c r="B3" s="91"/>
      <c r="C3" s="101"/>
      <c r="D3" s="102"/>
      <c r="E3" s="15" t="s">
        <v>55</v>
      </c>
      <c r="F3" s="15" t="s">
        <v>55</v>
      </c>
      <c r="G3" s="15" t="s">
        <v>55</v>
      </c>
      <c r="H3" s="15" t="s">
        <v>55</v>
      </c>
      <c r="I3" s="15" t="s">
        <v>55</v>
      </c>
      <c r="J3" s="13" t="s">
        <v>63</v>
      </c>
      <c r="K3" s="11" t="s">
        <v>20</v>
      </c>
      <c r="L3" s="11" t="s">
        <v>21</v>
      </c>
      <c r="M3" s="11" t="s">
        <v>22</v>
      </c>
      <c r="N3" s="11" t="s">
        <v>64</v>
      </c>
      <c r="O3" s="11" t="s">
        <v>23</v>
      </c>
      <c r="P3" s="11" t="s">
        <v>24</v>
      </c>
      <c r="Q3" s="11" t="s">
        <v>25</v>
      </c>
      <c r="R3" s="11" t="s">
        <v>26</v>
      </c>
      <c r="S3" s="11" t="s">
        <v>27</v>
      </c>
      <c r="T3" s="11" t="s">
        <v>28</v>
      </c>
      <c r="U3" s="14" t="s">
        <v>29</v>
      </c>
      <c r="V3" s="13" t="s">
        <v>30</v>
      </c>
      <c r="W3" s="11" t="s">
        <v>31</v>
      </c>
      <c r="X3" s="11" t="s">
        <v>32</v>
      </c>
      <c r="Y3" s="11" t="s">
        <v>33</v>
      </c>
      <c r="Z3" s="11" t="s">
        <v>34</v>
      </c>
      <c r="AA3" s="14" t="s">
        <v>35</v>
      </c>
      <c r="AB3" s="13" t="s">
        <v>36</v>
      </c>
      <c r="AC3" s="11" t="s">
        <v>37</v>
      </c>
      <c r="AD3" s="11" t="s">
        <v>38</v>
      </c>
      <c r="AE3" s="11" t="s">
        <v>39</v>
      </c>
      <c r="AF3" s="11" t="s">
        <v>40</v>
      </c>
      <c r="AG3" s="14" t="s">
        <v>41</v>
      </c>
      <c r="AH3" s="24" t="s">
        <v>42</v>
      </c>
    </row>
    <row r="4" spans="2:34" ht="15" thickBot="1" x14ac:dyDescent="0.35">
      <c r="B4" s="3" t="s">
        <v>43</v>
      </c>
      <c r="C4" s="4" t="s">
        <v>53</v>
      </c>
      <c r="D4" s="6" t="s">
        <v>54</v>
      </c>
      <c r="E4" s="3" t="s">
        <v>46</v>
      </c>
      <c r="F4" s="3" t="s">
        <v>46</v>
      </c>
      <c r="G4" s="3" t="s">
        <v>46</v>
      </c>
      <c r="H4" s="3" t="s">
        <v>46</v>
      </c>
      <c r="I4" s="3" t="s">
        <v>46</v>
      </c>
      <c r="J4" s="7" t="s">
        <v>44</v>
      </c>
      <c r="K4" s="5" t="s">
        <v>45</v>
      </c>
      <c r="L4" s="5" t="s">
        <v>46</v>
      </c>
      <c r="M4" s="5" t="s">
        <v>46</v>
      </c>
      <c r="N4" s="5" t="s">
        <v>46</v>
      </c>
      <c r="O4" s="5" t="s">
        <v>46</v>
      </c>
      <c r="P4" s="5" t="s">
        <v>46</v>
      </c>
      <c r="Q4" s="5" t="s">
        <v>46</v>
      </c>
      <c r="R4" s="5" t="s">
        <v>46</v>
      </c>
      <c r="S4" s="5" t="s">
        <v>46</v>
      </c>
      <c r="T4" s="5" t="s">
        <v>46</v>
      </c>
      <c r="U4" s="6" t="s">
        <v>46</v>
      </c>
      <c r="V4" s="7" t="s">
        <v>46</v>
      </c>
      <c r="W4" s="5" t="s">
        <v>46</v>
      </c>
      <c r="X4" s="5" t="s">
        <v>46</v>
      </c>
      <c r="Y4" s="5" t="s">
        <v>46</v>
      </c>
      <c r="Z4" s="5" t="s">
        <v>46</v>
      </c>
      <c r="AA4" s="6" t="s">
        <v>46</v>
      </c>
      <c r="AB4" s="7" t="s">
        <v>46</v>
      </c>
      <c r="AC4" s="5" t="s">
        <v>46</v>
      </c>
      <c r="AD4" s="5" t="s">
        <v>46</v>
      </c>
      <c r="AE4" s="5" t="s">
        <v>46</v>
      </c>
      <c r="AF4" s="5" t="s">
        <v>46</v>
      </c>
      <c r="AG4" s="6" t="s">
        <v>46</v>
      </c>
      <c r="AH4" s="22" t="s">
        <v>51</v>
      </c>
    </row>
    <row r="5" spans="2:34" ht="12" customHeight="1" x14ac:dyDescent="0.3">
      <c r="B5" s="17" t="s">
        <v>0</v>
      </c>
      <c r="C5" s="38">
        <v>0</v>
      </c>
      <c r="D5" s="39">
        <v>20</v>
      </c>
      <c r="E5" s="26">
        <v>20</v>
      </c>
      <c r="F5" s="26">
        <v>36</v>
      </c>
      <c r="G5" s="26">
        <v>36</v>
      </c>
      <c r="H5" s="26">
        <v>35</v>
      </c>
      <c r="I5" s="26">
        <v>18</v>
      </c>
      <c r="J5" s="71">
        <v>13.43</v>
      </c>
      <c r="K5" s="72">
        <v>121</v>
      </c>
      <c r="L5" s="72">
        <v>88</v>
      </c>
      <c r="M5" s="72">
        <v>11.5</v>
      </c>
      <c r="N5" s="72">
        <v>9.9499999999999993</v>
      </c>
      <c r="O5" s="72">
        <v>1.6</v>
      </c>
      <c r="P5" s="72">
        <v>2.7</v>
      </c>
      <c r="Q5" s="72">
        <v>1.8</v>
      </c>
      <c r="R5" s="72">
        <v>0.99</v>
      </c>
      <c r="S5" s="72">
        <v>70.400000000000006</v>
      </c>
      <c r="T5" s="72">
        <v>54.85</v>
      </c>
      <c r="U5" s="73">
        <v>2.13</v>
      </c>
      <c r="V5" s="71">
        <v>0.3</v>
      </c>
      <c r="W5" s="72">
        <v>0.16</v>
      </c>
      <c r="X5" s="72">
        <v>0.34</v>
      </c>
      <c r="Y5" s="72">
        <v>0.3</v>
      </c>
      <c r="Z5" s="72">
        <v>0.15</v>
      </c>
      <c r="AA5" s="73">
        <v>0.55000000000000004</v>
      </c>
      <c r="AB5" s="71">
        <v>0.05</v>
      </c>
      <c r="AC5" s="72">
        <v>0.33</v>
      </c>
      <c r="AD5" s="72">
        <v>0.11</v>
      </c>
      <c r="AE5" s="72">
        <v>0.01</v>
      </c>
      <c r="AF5" s="72">
        <v>0.04</v>
      </c>
      <c r="AG5" s="73">
        <v>0.46</v>
      </c>
      <c r="AH5" s="74">
        <v>7</v>
      </c>
    </row>
    <row r="6" spans="2:34" ht="12" customHeight="1" x14ac:dyDescent="0.3">
      <c r="B6" s="1" t="s">
        <v>1</v>
      </c>
      <c r="C6" s="34">
        <v>0</v>
      </c>
      <c r="D6" s="35">
        <v>70</v>
      </c>
      <c r="E6" s="27">
        <v>20</v>
      </c>
      <c r="F6" s="27">
        <v>20</v>
      </c>
      <c r="G6" s="27">
        <v>20</v>
      </c>
      <c r="H6" s="27">
        <v>20</v>
      </c>
      <c r="I6" s="27">
        <v>20</v>
      </c>
      <c r="J6" s="75">
        <v>12.77</v>
      </c>
      <c r="K6" s="76">
        <v>115</v>
      </c>
      <c r="L6" s="76">
        <v>87</v>
      </c>
      <c r="M6" s="76">
        <v>11</v>
      </c>
      <c r="N6" s="76">
        <v>8.48</v>
      </c>
      <c r="O6" s="76">
        <v>2.1</v>
      </c>
      <c r="P6" s="76">
        <v>5.6</v>
      </c>
      <c r="Q6" s="76">
        <v>2.6</v>
      </c>
      <c r="R6" s="76">
        <v>0.78</v>
      </c>
      <c r="S6" s="76">
        <v>65.7</v>
      </c>
      <c r="T6" s="76">
        <v>49.94</v>
      </c>
      <c r="U6" s="77">
        <v>2.04</v>
      </c>
      <c r="V6" s="75">
        <v>0.4</v>
      </c>
      <c r="W6" s="76">
        <v>0.14000000000000001</v>
      </c>
      <c r="X6" s="76">
        <v>0.36</v>
      </c>
      <c r="Y6" s="76">
        <v>0.33</v>
      </c>
      <c r="Z6" s="76">
        <v>0.13</v>
      </c>
      <c r="AA6" s="77">
        <v>0.52</v>
      </c>
      <c r="AB6" s="75">
        <v>0.08</v>
      </c>
      <c r="AC6" s="76">
        <v>0.34</v>
      </c>
      <c r="AD6" s="76">
        <v>0.13</v>
      </c>
      <c r="AE6" s="76">
        <v>0.05</v>
      </c>
      <c r="AF6" s="76">
        <v>0.13</v>
      </c>
      <c r="AG6" s="77">
        <v>0.48</v>
      </c>
      <c r="AH6" s="78">
        <v>6</v>
      </c>
    </row>
    <row r="7" spans="2:34" ht="12" customHeight="1" x14ac:dyDescent="0.3">
      <c r="B7" s="1" t="s">
        <v>2</v>
      </c>
      <c r="C7" s="34">
        <v>0</v>
      </c>
      <c r="D7" s="35">
        <v>50</v>
      </c>
      <c r="E7" s="27">
        <v>25</v>
      </c>
      <c r="F7" s="27">
        <v>20</v>
      </c>
      <c r="G7" s="27">
        <v>20</v>
      </c>
      <c r="H7" s="27">
        <v>20</v>
      </c>
      <c r="I7" s="27">
        <v>20</v>
      </c>
      <c r="J7" s="75">
        <v>14.32</v>
      </c>
      <c r="K7" s="76">
        <v>129</v>
      </c>
      <c r="L7" s="76">
        <v>87</v>
      </c>
      <c r="M7" s="76">
        <v>8.5</v>
      </c>
      <c r="N7" s="76">
        <v>7.3</v>
      </c>
      <c r="O7" s="76">
        <v>4</v>
      </c>
      <c r="P7" s="76">
        <v>2</v>
      </c>
      <c r="Q7" s="76">
        <v>1.3</v>
      </c>
      <c r="R7" s="76">
        <v>1.8</v>
      </c>
      <c r="S7" s="76">
        <v>71.2</v>
      </c>
      <c r="T7" s="76">
        <v>60.5</v>
      </c>
      <c r="U7" s="77">
        <v>4.3600000000000003</v>
      </c>
      <c r="V7" s="75">
        <v>0.24</v>
      </c>
      <c r="W7" s="76">
        <v>0.16</v>
      </c>
      <c r="X7" s="76">
        <v>0.33</v>
      </c>
      <c r="Y7" s="76">
        <v>0.27</v>
      </c>
      <c r="Z7" s="76">
        <v>0.06</v>
      </c>
      <c r="AA7" s="77">
        <v>0.36</v>
      </c>
      <c r="AB7" s="75">
        <v>0.02</v>
      </c>
      <c r="AC7" s="76">
        <v>0.25</v>
      </c>
      <c r="AD7" s="76">
        <v>0.1</v>
      </c>
      <c r="AE7" s="76">
        <v>0.03</v>
      </c>
      <c r="AF7" s="76">
        <v>0.04</v>
      </c>
      <c r="AG7" s="77">
        <v>0.3</v>
      </c>
      <c r="AH7" s="78">
        <v>6</v>
      </c>
    </row>
    <row r="8" spans="2:34" ht="12" customHeight="1" x14ac:dyDescent="0.3">
      <c r="B8" s="1" t="s">
        <v>3</v>
      </c>
      <c r="C8" s="34">
        <v>0</v>
      </c>
      <c r="D8" s="35">
        <v>10</v>
      </c>
      <c r="E8" s="27"/>
      <c r="F8" s="27">
        <v>10</v>
      </c>
      <c r="G8" s="27"/>
      <c r="H8" s="27"/>
      <c r="I8" s="27">
        <v>10</v>
      </c>
      <c r="J8" s="75">
        <v>8.33</v>
      </c>
      <c r="K8" s="76">
        <v>75</v>
      </c>
      <c r="L8" s="76">
        <v>87</v>
      </c>
      <c r="M8" s="76">
        <v>14.4</v>
      </c>
      <c r="N8" s="76">
        <v>8.1999999999999993</v>
      </c>
      <c r="O8" s="76">
        <v>4.1399999999999997</v>
      </c>
      <c r="P8" s="76">
        <v>9.6199999999999992</v>
      </c>
      <c r="Q8" s="76">
        <v>4.67</v>
      </c>
      <c r="R8" s="76">
        <v>1.77</v>
      </c>
      <c r="S8" s="76">
        <v>54.17</v>
      </c>
      <c r="T8" s="76">
        <v>0</v>
      </c>
      <c r="U8" s="77">
        <v>4.7</v>
      </c>
      <c r="V8" s="75">
        <v>0.51</v>
      </c>
      <c r="W8" s="76">
        <v>0.15</v>
      </c>
      <c r="X8" s="76">
        <v>0.34</v>
      </c>
      <c r="Y8" s="76">
        <v>0.31</v>
      </c>
      <c r="Z8" s="76">
        <v>0.18</v>
      </c>
      <c r="AA8" s="77">
        <v>0.8</v>
      </c>
      <c r="AB8" s="75">
        <v>0.14000000000000001</v>
      </c>
      <c r="AC8" s="76">
        <v>1.08</v>
      </c>
      <c r="AD8" s="76">
        <v>0.42</v>
      </c>
      <c r="AE8" s="76">
        <v>0.04</v>
      </c>
      <c r="AF8" s="76">
        <v>0.08</v>
      </c>
      <c r="AG8" s="77">
        <v>1.25</v>
      </c>
      <c r="AH8" s="78">
        <v>4</v>
      </c>
    </row>
    <row r="9" spans="2:34" ht="12" customHeight="1" x14ac:dyDescent="0.3">
      <c r="B9" s="1" t="s">
        <v>47</v>
      </c>
      <c r="C9" s="34">
        <v>0</v>
      </c>
      <c r="D9" s="35">
        <v>2</v>
      </c>
      <c r="E9" s="27" t="s">
        <v>51</v>
      </c>
      <c r="F9" s="27" t="s">
        <v>51</v>
      </c>
      <c r="G9" s="27" t="s">
        <v>51</v>
      </c>
      <c r="H9" s="27">
        <v>2</v>
      </c>
      <c r="I9" s="27">
        <v>1</v>
      </c>
      <c r="J9" s="75">
        <v>7.3</v>
      </c>
      <c r="K9" s="76">
        <v>66</v>
      </c>
      <c r="L9" s="76">
        <v>90</v>
      </c>
      <c r="M9" s="76">
        <v>16</v>
      </c>
      <c r="N9" s="76">
        <v>8.9600000000000009</v>
      </c>
      <c r="O9" s="76">
        <v>1</v>
      </c>
      <c r="P9" s="76">
        <v>24</v>
      </c>
      <c r="Q9" s="76">
        <v>9.5</v>
      </c>
      <c r="R9" s="76">
        <v>0.47</v>
      </c>
      <c r="S9" s="76">
        <v>39.5</v>
      </c>
      <c r="T9" s="76">
        <v>2.83</v>
      </c>
      <c r="U9" s="77">
        <v>4.3600000000000003</v>
      </c>
      <c r="V9" s="75">
        <v>0.68</v>
      </c>
      <c r="W9" s="76">
        <v>0.17</v>
      </c>
      <c r="X9" s="76">
        <v>0.32</v>
      </c>
      <c r="Y9" s="76">
        <v>0.67</v>
      </c>
      <c r="Z9" s="76">
        <v>0.24</v>
      </c>
      <c r="AA9" s="77">
        <v>0.72</v>
      </c>
      <c r="AB9" s="75">
        <v>1.01</v>
      </c>
      <c r="AC9" s="76">
        <v>0.26</v>
      </c>
      <c r="AD9" s="76">
        <v>0.08</v>
      </c>
      <c r="AE9" s="76">
        <v>7.0000000000000007E-2</v>
      </c>
      <c r="AF9" s="76">
        <v>0.05</v>
      </c>
      <c r="AG9" s="77">
        <v>1.9</v>
      </c>
      <c r="AH9" s="78">
        <v>5</v>
      </c>
    </row>
    <row r="10" spans="2:34" ht="12" customHeight="1" x14ac:dyDescent="0.3">
      <c r="B10" s="2" t="s">
        <v>4</v>
      </c>
      <c r="C10" s="34">
        <v>0</v>
      </c>
      <c r="D10" s="35">
        <v>10</v>
      </c>
      <c r="E10" s="27">
        <v>6.86</v>
      </c>
      <c r="F10" s="27">
        <v>7.32</v>
      </c>
      <c r="G10" s="27">
        <v>10</v>
      </c>
      <c r="H10" s="27">
        <v>8</v>
      </c>
      <c r="I10" s="27">
        <v>8</v>
      </c>
      <c r="J10" s="75">
        <v>13.06</v>
      </c>
      <c r="K10" s="76">
        <v>118</v>
      </c>
      <c r="L10" s="76">
        <v>87</v>
      </c>
      <c r="M10" s="76">
        <v>21.3</v>
      </c>
      <c r="N10" s="76">
        <v>19.2</v>
      </c>
      <c r="O10" s="76">
        <v>1.5</v>
      </c>
      <c r="P10" s="76">
        <v>5.8</v>
      </c>
      <c r="Q10" s="76">
        <v>3.1</v>
      </c>
      <c r="R10" s="76">
        <v>0.56000000000000005</v>
      </c>
      <c r="S10" s="76">
        <v>55.3</v>
      </c>
      <c r="T10" s="76">
        <v>48.24</v>
      </c>
      <c r="U10" s="77">
        <v>4.3600000000000003</v>
      </c>
      <c r="V10" s="75">
        <v>1.53</v>
      </c>
      <c r="W10" s="76">
        <v>0.22</v>
      </c>
      <c r="X10" s="76">
        <v>0.47</v>
      </c>
      <c r="Y10" s="76">
        <v>0.81</v>
      </c>
      <c r="Z10" s="76">
        <v>0.17</v>
      </c>
      <c r="AA10" s="77">
        <v>1.53</v>
      </c>
      <c r="AB10" s="75">
        <v>0.13</v>
      </c>
      <c r="AC10" s="76">
        <v>0.38</v>
      </c>
      <c r="AD10" s="76">
        <v>0.15</v>
      </c>
      <c r="AE10" s="76">
        <v>0.03</v>
      </c>
      <c r="AF10" s="76">
        <v>0.04</v>
      </c>
      <c r="AG10" s="77">
        <v>1.02</v>
      </c>
      <c r="AH10" s="78">
        <v>13</v>
      </c>
    </row>
    <row r="11" spans="2:34" ht="12" customHeight="1" x14ac:dyDescent="0.3">
      <c r="B11" s="2" t="s">
        <v>5</v>
      </c>
      <c r="C11" s="34">
        <v>0</v>
      </c>
      <c r="D11" s="35">
        <v>17</v>
      </c>
      <c r="E11" s="27">
        <v>5</v>
      </c>
      <c r="F11" s="27">
        <v>6</v>
      </c>
      <c r="G11" s="27">
        <v>7</v>
      </c>
      <c r="H11" s="27">
        <v>8</v>
      </c>
      <c r="I11" s="27">
        <v>9</v>
      </c>
      <c r="J11" s="75">
        <v>12.39</v>
      </c>
      <c r="K11" s="76">
        <v>112</v>
      </c>
      <c r="L11" s="76">
        <v>91</v>
      </c>
      <c r="M11" s="76">
        <v>44</v>
      </c>
      <c r="N11" s="76">
        <v>39.6</v>
      </c>
      <c r="O11" s="76">
        <v>1.3</v>
      </c>
      <c r="P11" s="76">
        <v>7.3</v>
      </c>
      <c r="Q11" s="76">
        <v>6.6</v>
      </c>
      <c r="R11" s="76">
        <v>0.6</v>
      </c>
      <c r="S11" s="76">
        <v>31.8</v>
      </c>
      <c r="T11" s="76">
        <v>1.44</v>
      </c>
      <c r="U11" s="77">
        <v>4.8</v>
      </c>
      <c r="V11" s="75">
        <v>2.84</v>
      </c>
      <c r="W11" s="76">
        <v>0.63</v>
      </c>
      <c r="X11" s="76">
        <v>1.29</v>
      </c>
      <c r="Y11" s="76">
        <v>1.76</v>
      </c>
      <c r="Z11" s="76">
        <v>0.62</v>
      </c>
      <c r="AA11" s="77">
        <v>3.22</v>
      </c>
      <c r="AB11" s="75">
        <v>0.36</v>
      </c>
      <c r="AC11" s="76">
        <v>0.65</v>
      </c>
      <c r="AD11" s="76">
        <v>0.26</v>
      </c>
      <c r="AE11" s="76">
        <v>0.05</v>
      </c>
      <c r="AF11" s="76">
        <v>0.05</v>
      </c>
      <c r="AG11" s="77">
        <v>2</v>
      </c>
      <c r="AH11" s="78">
        <v>20</v>
      </c>
    </row>
    <row r="12" spans="2:34" ht="12" customHeight="1" x14ac:dyDescent="0.3">
      <c r="B12" s="1" t="s">
        <v>6</v>
      </c>
      <c r="C12" s="34">
        <v>0</v>
      </c>
      <c r="D12" s="35">
        <v>15</v>
      </c>
      <c r="E12" s="27"/>
      <c r="F12" s="27"/>
      <c r="G12" s="27"/>
      <c r="H12" s="27"/>
      <c r="I12" s="27"/>
      <c r="J12" s="75">
        <v>13.75</v>
      </c>
      <c r="K12" s="76">
        <v>124</v>
      </c>
      <c r="L12" s="76">
        <v>91</v>
      </c>
      <c r="M12" s="76">
        <v>36</v>
      </c>
      <c r="N12" s="76">
        <v>32.4</v>
      </c>
      <c r="O12" s="76">
        <v>5.8</v>
      </c>
      <c r="P12" s="76">
        <v>7.3</v>
      </c>
      <c r="Q12" s="76">
        <v>6</v>
      </c>
      <c r="R12" s="76">
        <v>2.88</v>
      </c>
      <c r="S12" s="76">
        <v>35.9</v>
      </c>
      <c r="T12" s="76">
        <v>1.63</v>
      </c>
      <c r="U12" s="77">
        <v>5.41</v>
      </c>
      <c r="V12" s="75">
        <v>2.2599999999999998</v>
      </c>
      <c r="W12" s="76">
        <v>0.45</v>
      </c>
      <c r="X12" s="76">
        <v>0.94</v>
      </c>
      <c r="Y12" s="76">
        <v>1.51</v>
      </c>
      <c r="Z12" s="76">
        <v>0.55000000000000004</v>
      </c>
      <c r="AA12" s="77">
        <v>2.6</v>
      </c>
      <c r="AB12" s="75">
        <v>0.34</v>
      </c>
      <c r="AC12" s="76">
        <v>0.65</v>
      </c>
      <c r="AD12" s="76">
        <v>0.26</v>
      </c>
      <c r="AE12" s="76">
        <v>0.05</v>
      </c>
      <c r="AF12" s="76">
        <v>0.05</v>
      </c>
      <c r="AG12" s="77">
        <v>2</v>
      </c>
      <c r="AH12" s="78">
        <v>18</v>
      </c>
    </row>
    <row r="13" spans="2:34" ht="12" customHeight="1" x14ac:dyDescent="0.3">
      <c r="B13" s="1" t="s">
        <v>7</v>
      </c>
      <c r="C13" s="34">
        <v>0</v>
      </c>
      <c r="D13" s="35">
        <v>8</v>
      </c>
      <c r="E13" s="27">
        <v>8</v>
      </c>
      <c r="F13" s="27"/>
      <c r="G13" s="27"/>
      <c r="H13" s="27"/>
      <c r="I13" s="27">
        <v>8</v>
      </c>
      <c r="J13" s="75">
        <v>11.88</v>
      </c>
      <c r="K13" s="76">
        <v>107</v>
      </c>
      <c r="L13" s="76">
        <v>92</v>
      </c>
      <c r="M13" s="76">
        <v>34</v>
      </c>
      <c r="N13" s="76">
        <v>28.9</v>
      </c>
      <c r="O13" s="76">
        <v>15.5</v>
      </c>
      <c r="P13" s="76">
        <v>20</v>
      </c>
      <c r="Q13" s="76">
        <v>7.2</v>
      </c>
      <c r="R13" s="76">
        <v>9.11</v>
      </c>
      <c r="S13" s="76">
        <v>15.3</v>
      </c>
      <c r="T13" s="76">
        <v>1.73</v>
      </c>
      <c r="U13" s="77">
        <v>4.33</v>
      </c>
      <c r="V13" s="75">
        <v>1.2</v>
      </c>
      <c r="W13" s="76">
        <v>0.78</v>
      </c>
      <c r="X13" s="76">
        <v>1.38</v>
      </c>
      <c r="Y13" s="76">
        <v>1.3</v>
      </c>
      <c r="Z13" s="76">
        <v>0.48</v>
      </c>
      <c r="AA13" s="77">
        <v>2.8</v>
      </c>
      <c r="AB13" s="75">
        <v>0.33</v>
      </c>
      <c r="AC13" s="76">
        <v>0.65</v>
      </c>
      <c r="AD13" s="76">
        <v>0.26</v>
      </c>
      <c r="AE13" s="76">
        <v>0.09</v>
      </c>
      <c r="AF13" s="76">
        <v>0.11</v>
      </c>
      <c r="AG13" s="77">
        <v>1.1000000000000001</v>
      </c>
      <c r="AH13" s="78">
        <v>15</v>
      </c>
    </row>
    <row r="14" spans="2:34" ht="12" customHeight="1" x14ac:dyDescent="0.3">
      <c r="B14" s="1" t="s">
        <v>8</v>
      </c>
      <c r="C14" s="34">
        <v>0</v>
      </c>
      <c r="D14" s="35">
        <v>8</v>
      </c>
      <c r="E14" s="27">
        <v>6</v>
      </c>
      <c r="F14" s="27"/>
      <c r="G14" s="27"/>
      <c r="H14" s="27"/>
      <c r="I14" s="27"/>
      <c r="J14" s="75">
        <v>9.2200000000000006</v>
      </c>
      <c r="K14" s="76">
        <v>83</v>
      </c>
      <c r="L14" s="76">
        <v>90</v>
      </c>
      <c r="M14" s="76">
        <v>36</v>
      </c>
      <c r="N14" s="76">
        <v>30.6</v>
      </c>
      <c r="O14" s="76">
        <v>1.7</v>
      </c>
      <c r="P14" s="76">
        <v>19</v>
      </c>
      <c r="Q14" s="76">
        <v>7.4</v>
      </c>
      <c r="R14" s="76">
        <v>1</v>
      </c>
      <c r="S14" s="76">
        <v>25.9</v>
      </c>
      <c r="T14" s="76">
        <v>3.23</v>
      </c>
      <c r="U14" s="77">
        <v>6.08</v>
      </c>
      <c r="V14" s="75">
        <v>1.2</v>
      </c>
      <c r="W14" s="76">
        <v>0.83</v>
      </c>
      <c r="X14" s="76">
        <v>1.46</v>
      </c>
      <c r="Y14" s="76">
        <v>1.31</v>
      </c>
      <c r="Z14" s="76">
        <v>0.43</v>
      </c>
      <c r="AA14" s="77">
        <v>2.8</v>
      </c>
      <c r="AB14" s="75">
        <v>0.37</v>
      </c>
      <c r="AC14" s="76">
        <v>0.65</v>
      </c>
      <c r="AD14" s="76">
        <v>0.26</v>
      </c>
      <c r="AE14" s="76">
        <v>0.08</v>
      </c>
      <c r="AF14" s="76">
        <v>7.0000000000000007E-2</v>
      </c>
      <c r="AG14" s="77">
        <v>1</v>
      </c>
      <c r="AH14" s="78">
        <v>16</v>
      </c>
    </row>
    <row r="15" spans="2:34" ht="12" customHeight="1" x14ac:dyDescent="0.3">
      <c r="B15" s="2" t="s">
        <v>48</v>
      </c>
      <c r="C15" s="34">
        <v>0</v>
      </c>
      <c r="D15" s="35">
        <v>2</v>
      </c>
      <c r="E15" s="27" t="s">
        <v>51</v>
      </c>
      <c r="F15" s="27" t="s">
        <v>51</v>
      </c>
      <c r="G15" s="27" t="s">
        <v>51</v>
      </c>
      <c r="H15" s="27" t="s">
        <v>51</v>
      </c>
      <c r="I15" s="27">
        <v>2</v>
      </c>
      <c r="J15" s="75">
        <v>12.99</v>
      </c>
      <c r="K15" s="76">
        <v>117</v>
      </c>
      <c r="L15" s="76">
        <v>91</v>
      </c>
      <c r="M15" s="76">
        <v>44</v>
      </c>
      <c r="N15" s="76">
        <v>29.5</v>
      </c>
      <c r="O15" s="76">
        <v>12.5</v>
      </c>
      <c r="P15" s="76">
        <v>0</v>
      </c>
      <c r="Q15" s="76">
        <v>21</v>
      </c>
      <c r="R15" s="76">
        <v>0.63</v>
      </c>
      <c r="S15" s="76">
        <v>13.5</v>
      </c>
      <c r="T15" s="76">
        <v>0</v>
      </c>
      <c r="U15" s="77">
        <v>0</v>
      </c>
      <c r="V15" s="75">
        <v>2.25</v>
      </c>
      <c r="W15" s="76">
        <v>0.65</v>
      </c>
      <c r="X15" s="76">
        <v>1</v>
      </c>
      <c r="Y15" s="76">
        <v>1.46</v>
      </c>
      <c r="Z15" s="76">
        <v>0.43</v>
      </c>
      <c r="AA15" s="77">
        <v>2.91</v>
      </c>
      <c r="AB15" s="75">
        <v>7.35</v>
      </c>
      <c r="AC15" s="76">
        <v>3.75</v>
      </c>
      <c r="AD15" s="76">
        <v>3.37</v>
      </c>
      <c r="AE15" s="76">
        <v>1.55</v>
      </c>
      <c r="AF15" s="76">
        <v>0.8</v>
      </c>
      <c r="AG15" s="77">
        <v>0.6</v>
      </c>
      <c r="AH15" s="78">
        <v>22</v>
      </c>
    </row>
    <row r="16" spans="2:34" ht="12" customHeight="1" x14ac:dyDescent="0.3">
      <c r="B16" s="1" t="s">
        <v>9</v>
      </c>
      <c r="C16" s="34">
        <v>0</v>
      </c>
      <c r="D16" s="35">
        <v>6</v>
      </c>
      <c r="E16" s="27">
        <v>6</v>
      </c>
      <c r="F16" s="27"/>
      <c r="G16" s="27">
        <v>5</v>
      </c>
      <c r="H16" s="27">
        <v>4</v>
      </c>
      <c r="I16" s="27">
        <v>4</v>
      </c>
      <c r="J16" s="75">
        <v>13.53</v>
      </c>
      <c r="K16" s="76">
        <v>122</v>
      </c>
      <c r="L16" s="76">
        <v>92</v>
      </c>
      <c r="M16" s="76">
        <v>61</v>
      </c>
      <c r="N16" s="76">
        <v>49.6</v>
      </c>
      <c r="O16" s="76">
        <v>8.1</v>
      </c>
      <c r="P16" s="76">
        <v>0</v>
      </c>
      <c r="Q16" s="76">
        <v>15.5</v>
      </c>
      <c r="R16" s="76">
        <v>0.54</v>
      </c>
      <c r="S16" s="76">
        <v>6.4</v>
      </c>
      <c r="T16" s="76">
        <v>0</v>
      </c>
      <c r="U16" s="77">
        <v>0</v>
      </c>
      <c r="V16" s="75">
        <v>4.66</v>
      </c>
      <c r="W16" s="76">
        <v>1.71</v>
      </c>
      <c r="X16" s="76">
        <v>2.27</v>
      </c>
      <c r="Y16" s="76">
        <v>2.56</v>
      </c>
      <c r="Z16" s="76">
        <v>0.64</v>
      </c>
      <c r="AA16" s="77">
        <v>3.53</v>
      </c>
      <c r="AB16" s="75">
        <v>4.76</v>
      </c>
      <c r="AC16" s="76">
        <v>2.58</v>
      </c>
      <c r="AD16" s="76">
        <v>2.3199999999999998</v>
      </c>
      <c r="AE16" s="76">
        <v>1</v>
      </c>
      <c r="AF16" s="76">
        <v>0.7</v>
      </c>
      <c r="AG16" s="77">
        <v>0.45</v>
      </c>
      <c r="AH16" s="78">
        <v>45</v>
      </c>
    </row>
    <row r="17" spans="1:34" ht="12" customHeight="1" x14ac:dyDescent="0.3">
      <c r="B17" s="2" t="s">
        <v>49</v>
      </c>
      <c r="C17" s="34">
        <v>0</v>
      </c>
      <c r="D17" s="35">
        <v>3</v>
      </c>
      <c r="E17" s="27">
        <v>3</v>
      </c>
      <c r="F17" s="27"/>
      <c r="G17" s="27">
        <v>2</v>
      </c>
      <c r="H17" s="27">
        <v>3</v>
      </c>
      <c r="I17" s="27"/>
      <c r="J17" s="75">
        <v>13.66</v>
      </c>
      <c r="K17" s="76">
        <v>123</v>
      </c>
      <c r="L17" s="76">
        <v>90</v>
      </c>
      <c r="M17" s="76">
        <v>46</v>
      </c>
      <c r="N17" s="76">
        <v>32.200000000000003</v>
      </c>
      <c r="O17" s="76">
        <v>1.5</v>
      </c>
      <c r="P17" s="76">
        <v>1.4</v>
      </c>
      <c r="Q17" s="76">
        <v>4.2</v>
      </c>
      <c r="R17" s="76">
        <v>0.05</v>
      </c>
      <c r="S17" s="76">
        <v>38.9</v>
      </c>
      <c r="T17" s="76">
        <v>0</v>
      </c>
      <c r="U17" s="77">
        <v>1.4</v>
      </c>
      <c r="V17" s="75">
        <v>3.12</v>
      </c>
      <c r="W17" s="76">
        <v>0.46</v>
      </c>
      <c r="X17" s="76">
        <v>0.88</v>
      </c>
      <c r="Y17" s="76">
        <v>2.2599999999999998</v>
      </c>
      <c r="Z17" s="76">
        <v>0.56999999999999995</v>
      </c>
      <c r="AA17" s="77">
        <v>2.23</v>
      </c>
      <c r="AB17" s="75">
        <v>0.53</v>
      </c>
      <c r="AC17" s="76">
        <v>1.38</v>
      </c>
      <c r="AD17" s="76">
        <v>1.25</v>
      </c>
      <c r="AE17" s="76">
        <v>0.16</v>
      </c>
      <c r="AF17" s="76">
        <v>0.08</v>
      </c>
      <c r="AG17" s="77">
        <v>0.5</v>
      </c>
      <c r="AH17" s="78">
        <v>0</v>
      </c>
    </row>
    <row r="18" spans="1:34" ht="12" customHeight="1" x14ac:dyDescent="0.3">
      <c r="B18" s="1" t="s">
        <v>10</v>
      </c>
      <c r="C18" s="34">
        <v>0</v>
      </c>
      <c r="D18" s="35">
        <v>1</v>
      </c>
      <c r="E18" s="27"/>
      <c r="F18" s="27"/>
      <c r="G18" s="27"/>
      <c r="H18" s="27"/>
      <c r="I18" s="27"/>
      <c r="J18" s="75">
        <v>0</v>
      </c>
      <c r="K18" s="76">
        <v>0</v>
      </c>
      <c r="L18" s="76">
        <v>99.8</v>
      </c>
      <c r="M18" s="76">
        <v>58.1</v>
      </c>
      <c r="N18" s="76">
        <v>0</v>
      </c>
      <c r="O18" s="76">
        <v>0</v>
      </c>
      <c r="P18" s="76">
        <v>0</v>
      </c>
      <c r="Q18" s="76">
        <v>0.2</v>
      </c>
      <c r="R18" s="76">
        <v>0</v>
      </c>
      <c r="S18" s="76">
        <v>41.5</v>
      </c>
      <c r="T18" s="76">
        <v>0</v>
      </c>
      <c r="U18" s="77">
        <v>0</v>
      </c>
      <c r="V18" s="75">
        <v>0</v>
      </c>
      <c r="W18" s="76">
        <v>98.5</v>
      </c>
      <c r="X18" s="76">
        <v>99</v>
      </c>
      <c r="Y18" s="76">
        <v>0</v>
      </c>
      <c r="Z18" s="76">
        <v>0</v>
      </c>
      <c r="AA18" s="77">
        <v>0</v>
      </c>
      <c r="AB18" s="75">
        <v>0</v>
      </c>
      <c r="AC18" s="76">
        <v>0</v>
      </c>
      <c r="AD18" s="76">
        <v>0</v>
      </c>
      <c r="AE18" s="76">
        <v>0</v>
      </c>
      <c r="AF18" s="76">
        <v>0</v>
      </c>
      <c r="AG18" s="77">
        <v>0</v>
      </c>
      <c r="AH18" s="78">
        <v>160</v>
      </c>
    </row>
    <row r="19" spans="1:34" ht="12" customHeight="1" x14ac:dyDescent="0.3">
      <c r="B19" s="1" t="s">
        <v>11</v>
      </c>
      <c r="C19" s="34">
        <v>0</v>
      </c>
      <c r="D19" s="35">
        <v>1.5</v>
      </c>
      <c r="E19" s="27">
        <v>0.14000000000000001</v>
      </c>
      <c r="F19" s="27">
        <v>0.68</v>
      </c>
      <c r="G19" s="27">
        <v>0.14000000000000001</v>
      </c>
      <c r="H19" s="27">
        <v>0.14000000000000001</v>
      </c>
      <c r="I19" s="27">
        <v>0.14000000000000001</v>
      </c>
      <c r="J19" s="75">
        <v>0</v>
      </c>
      <c r="K19" s="76">
        <v>0</v>
      </c>
      <c r="L19" s="76">
        <v>98.5</v>
      </c>
      <c r="M19" s="76">
        <v>94.4</v>
      </c>
      <c r="N19" s="76">
        <v>0</v>
      </c>
      <c r="O19" s="76">
        <v>0</v>
      </c>
      <c r="P19" s="76">
        <v>0</v>
      </c>
      <c r="Q19" s="76">
        <v>0.5</v>
      </c>
      <c r="R19" s="76">
        <v>0</v>
      </c>
      <c r="S19" s="76">
        <v>3.6</v>
      </c>
      <c r="T19" s="76">
        <v>0</v>
      </c>
      <c r="U19" s="77">
        <v>0</v>
      </c>
      <c r="V19" s="75">
        <v>78.8</v>
      </c>
      <c r="W19" s="76">
        <v>0</v>
      </c>
      <c r="X19" s="76">
        <v>0</v>
      </c>
      <c r="Y19" s="76">
        <v>0</v>
      </c>
      <c r="Z19" s="76">
        <v>0</v>
      </c>
      <c r="AA19" s="77">
        <v>0</v>
      </c>
      <c r="AB19" s="75">
        <v>0</v>
      </c>
      <c r="AC19" s="76">
        <v>0</v>
      </c>
      <c r="AD19" s="76">
        <v>0</v>
      </c>
      <c r="AE19" s="76">
        <v>0</v>
      </c>
      <c r="AF19" s="76">
        <v>19.399999999999999</v>
      </c>
      <c r="AG19" s="77">
        <v>0</v>
      </c>
      <c r="AH19" s="78">
        <v>99</v>
      </c>
    </row>
    <row r="20" spans="1:34" ht="12" customHeight="1" x14ac:dyDescent="0.3">
      <c r="B20" s="1" t="s">
        <v>12</v>
      </c>
      <c r="C20" s="34">
        <v>0</v>
      </c>
      <c r="D20" s="35">
        <v>1</v>
      </c>
      <c r="E20" s="27"/>
      <c r="F20" s="27"/>
      <c r="G20" s="27"/>
      <c r="H20" s="27"/>
      <c r="I20" s="27"/>
      <c r="J20" s="75">
        <v>0</v>
      </c>
      <c r="K20" s="76">
        <v>0</v>
      </c>
      <c r="L20" s="76">
        <v>99.5</v>
      </c>
      <c r="M20" s="76">
        <v>70</v>
      </c>
      <c r="N20" s="76">
        <v>0</v>
      </c>
      <c r="O20" s="76">
        <v>0</v>
      </c>
      <c r="P20" s="76">
        <v>0</v>
      </c>
      <c r="Q20" s="76">
        <v>0.5</v>
      </c>
      <c r="R20" s="76">
        <v>0</v>
      </c>
      <c r="S20" s="76">
        <v>29</v>
      </c>
      <c r="T20" s="76">
        <v>0</v>
      </c>
      <c r="U20" s="77">
        <v>0</v>
      </c>
      <c r="V20" s="75">
        <v>0</v>
      </c>
      <c r="W20" s="76">
        <v>0</v>
      </c>
      <c r="X20" s="76">
        <v>0</v>
      </c>
      <c r="Y20" s="76">
        <v>98</v>
      </c>
      <c r="Z20" s="76">
        <v>0</v>
      </c>
      <c r="AA20" s="77">
        <v>0</v>
      </c>
      <c r="AB20" s="75">
        <v>0</v>
      </c>
      <c r="AC20" s="76">
        <v>0</v>
      </c>
      <c r="AD20" s="76">
        <v>0</v>
      </c>
      <c r="AE20" s="76">
        <v>0</v>
      </c>
      <c r="AF20" s="76">
        <v>0</v>
      </c>
      <c r="AG20" s="77">
        <v>0</v>
      </c>
      <c r="AH20" s="78">
        <v>125</v>
      </c>
    </row>
    <row r="21" spans="1:34" ht="12" customHeight="1" x14ac:dyDescent="0.3">
      <c r="B21" s="1" t="s">
        <v>50</v>
      </c>
      <c r="C21" s="34">
        <v>0</v>
      </c>
      <c r="D21" s="35">
        <v>1</v>
      </c>
      <c r="E21" s="27"/>
      <c r="F21" s="27"/>
      <c r="G21" s="27"/>
      <c r="H21" s="27"/>
      <c r="I21" s="27"/>
      <c r="J21" s="75">
        <v>0</v>
      </c>
      <c r="K21" s="76">
        <v>0</v>
      </c>
      <c r="L21" s="76">
        <v>98.5</v>
      </c>
      <c r="M21" s="76">
        <v>84</v>
      </c>
      <c r="N21" s="76">
        <v>0</v>
      </c>
      <c r="O21" s="76">
        <v>0</v>
      </c>
      <c r="P21" s="76">
        <v>0</v>
      </c>
      <c r="Q21" s="76">
        <v>1</v>
      </c>
      <c r="R21" s="76">
        <v>0</v>
      </c>
      <c r="S21" s="76">
        <v>13.5</v>
      </c>
      <c r="T21" s="76">
        <v>0</v>
      </c>
      <c r="U21" s="77">
        <v>0</v>
      </c>
      <c r="V21" s="75">
        <v>0</v>
      </c>
      <c r="W21" s="76">
        <v>0</v>
      </c>
      <c r="X21" s="76">
        <v>0</v>
      </c>
      <c r="Y21" s="76">
        <v>0</v>
      </c>
      <c r="Z21" s="76">
        <v>98</v>
      </c>
      <c r="AA21" s="77">
        <v>0</v>
      </c>
      <c r="AB21" s="75">
        <v>0</v>
      </c>
      <c r="AC21" s="76">
        <v>0</v>
      </c>
      <c r="AD21" s="76">
        <v>0</v>
      </c>
      <c r="AE21" s="76">
        <v>0</v>
      </c>
      <c r="AF21" s="76">
        <v>0</v>
      </c>
      <c r="AG21" s="77">
        <v>0</v>
      </c>
      <c r="AH21" s="78">
        <v>550</v>
      </c>
    </row>
    <row r="22" spans="1:34" ht="12" customHeight="1" x14ac:dyDescent="0.3">
      <c r="B22" s="1" t="s">
        <v>13</v>
      </c>
      <c r="C22" s="34">
        <v>0</v>
      </c>
      <c r="D22" s="35">
        <v>0.5</v>
      </c>
      <c r="E22" s="27"/>
      <c r="F22" s="27"/>
      <c r="G22" s="27"/>
      <c r="H22" s="27"/>
      <c r="I22" s="27"/>
      <c r="J22" s="75">
        <v>0</v>
      </c>
      <c r="K22" s="76">
        <v>0</v>
      </c>
      <c r="L22" s="76">
        <v>97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7">
        <v>0</v>
      </c>
      <c r="V22" s="75">
        <v>0</v>
      </c>
      <c r="W22" s="76">
        <v>0</v>
      </c>
      <c r="X22" s="76">
        <v>0</v>
      </c>
      <c r="Y22" s="76">
        <v>0</v>
      </c>
      <c r="Z22" s="76">
        <v>0</v>
      </c>
      <c r="AA22" s="77">
        <v>0</v>
      </c>
      <c r="AB22" s="75">
        <v>0.5</v>
      </c>
      <c r="AC22" s="76">
        <v>0</v>
      </c>
      <c r="AD22" s="76">
        <v>0</v>
      </c>
      <c r="AE22" s="76">
        <v>37</v>
      </c>
      <c r="AF22" s="76">
        <v>60</v>
      </c>
      <c r="AG22" s="77">
        <v>0</v>
      </c>
      <c r="AH22" s="78">
        <v>22</v>
      </c>
    </row>
    <row r="23" spans="1:34" ht="12" customHeight="1" x14ac:dyDescent="0.3">
      <c r="B23" s="1" t="s">
        <v>14</v>
      </c>
      <c r="C23" s="34">
        <v>0</v>
      </c>
      <c r="D23" s="35">
        <v>2</v>
      </c>
      <c r="E23" s="27"/>
      <c r="F23" s="27"/>
      <c r="G23" s="27"/>
      <c r="H23" s="27"/>
      <c r="I23" s="27"/>
      <c r="J23" s="75">
        <v>0</v>
      </c>
      <c r="K23" s="76">
        <v>0</v>
      </c>
      <c r="L23" s="76">
        <v>97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7">
        <v>0</v>
      </c>
      <c r="V23" s="75">
        <v>0</v>
      </c>
      <c r="W23" s="76">
        <v>0</v>
      </c>
      <c r="X23" s="76">
        <v>0</v>
      </c>
      <c r="Y23" s="76">
        <v>0</v>
      </c>
      <c r="Z23" s="76">
        <v>0</v>
      </c>
      <c r="AA23" s="77">
        <v>0</v>
      </c>
      <c r="AB23" s="75">
        <v>32</v>
      </c>
      <c r="AC23" s="76">
        <v>14</v>
      </c>
      <c r="AD23" s="76">
        <v>11</v>
      </c>
      <c r="AE23" s="76">
        <v>0</v>
      </c>
      <c r="AF23" s="76">
        <v>0</v>
      </c>
      <c r="AG23" s="77">
        <v>0</v>
      </c>
      <c r="AH23" s="78">
        <v>20</v>
      </c>
    </row>
    <row r="24" spans="1:34" ht="12" customHeight="1" x14ac:dyDescent="0.3">
      <c r="B24" s="1" t="s">
        <v>15</v>
      </c>
      <c r="C24" s="34">
        <v>0</v>
      </c>
      <c r="D24" s="35">
        <v>3</v>
      </c>
      <c r="E24" s="27"/>
      <c r="F24" s="27"/>
      <c r="G24" s="27"/>
      <c r="H24" s="27"/>
      <c r="I24" s="27"/>
      <c r="J24" s="75">
        <v>0</v>
      </c>
      <c r="K24" s="76">
        <v>0</v>
      </c>
      <c r="L24" s="76">
        <v>99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7">
        <v>0</v>
      </c>
      <c r="V24" s="75">
        <v>0</v>
      </c>
      <c r="W24" s="76">
        <v>0</v>
      </c>
      <c r="X24" s="76">
        <v>0</v>
      </c>
      <c r="Y24" s="76">
        <v>0</v>
      </c>
      <c r="Z24" s="76">
        <v>0</v>
      </c>
      <c r="AA24" s="77">
        <v>0</v>
      </c>
      <c r="AB24" s="75">
        <v>36</v>
      </c>
      <c r="AC24" s="76">
        <v>0.1</v>
      </c>
      <c r="AD24" s="76">
        <v>0.1</v>
      </c>
      <c r="AE24" s="76">
        <v>0</v>
      </c>
      <c r="AF24" s="76">
        <v>0</v>
      </c>
      <c r="AG24" s="77">
        <v>0</v>
      </c>
      <c r="AH24" s="78">
        <v>7</v>
      </c>
    </row>
    <row r="25" spans="1:34" ht="12" customHeight="1" thickBot="1" x14ac:dyDescent="0.35">
      <c r="B25" s="16" t="s">
        <v>16</v>
      </c>
      <c r="C25" s="36">
        <v>0</v>
      </c>
      <c r="D25" s="37">
        <v>0.4</v>
      </c>
      <c r="E25" s="32"/>
      <c r="F25" s="32"/>
      <c r="G25" s="32"/>
      <c r="H25" s="32"/>
      <c r="I25" s="32"/>
      <c r="J25" s="79">
        <v>0</v>
      </c>
      <c r="K25" s="80">
        <v>0</v>
      </c>
      <c r="L25" s="80">
        <v>98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80">
        <v>0</v>
      </c>
      <c r="T25" s="80">
        <v>0</v>
      </c>
      <c r="U25" s="81">
        <v>0</v>
      </c>
      <c r="V25" s="79">
        <v>0</v>
      </c>
      <c r="W25" s="80">
        <v>0</v>
      </c>
      <c r="X25" s="80">
        <v>0</v>
      </c>
      <c r="Y25" s="80">
        <v>0</v>
      </c>
      <c r="Z25" s="80">
        <v>0</v>
      </c>
      <c r="AA25" s="81">
        <v>0</v>
      </c>
      <c r="AB25" s="79">
        <v>33</v>
      </c>
      <c r="AC25" s="80">
        <v>0</v>
      </c>
      <c r="AD25" s="80">
        <v>0</v>
      </c>
      <c r="AE25" s="80">
        <v>0</v>
      </c>
      <c r="AF25" s="80">
        <v>0</v>
      </c>
      <c r="AG25" s="81">
        <v>0</v>
      </c>
      <c r="AH25" s="82">
        <v>16</v>
      </c>
    </row>
    <row r="26" spans="1:34" ht="12" customHeight="1" thickBot="1" x14ac:dyDescent="0.35">
      <c r="E26" s="29">
        <f>SUM(E5:E25)</f>
        <v>100</v>
      </c>
      <c r="F26" s="33">
        <f t="shared" ref="F26:I26" si="0">SUM(F5:F25)</f>
        <v>100</v>
      </c>
      <c r="G26" s="30">
        <f t="shared" si="0"/>
        <v>100.14</v>
      </c>
      <c r="H26" s="33">
        <f t="shared" si="0"/>
        <v>100.14</v>
      </c>
      <c r="I26" s="31">
        <f t="shared" si="0"/>
        <v>100.14</v>
      </c>
    </row>
    <row r="27" spans="1:34" ht="12" customHeight="1" x14ac:dyDescent="0.3">
      <c r="B27" s="12" t="s">
        <v>62</v>
      </c>
      <c r="C27" s="12"/>
      <c r="D27" s="12"/>
      <c r="E27" s="28"/>
      <c r="F27" s="28"/>
      <c r="G27" s="28"/>
      <c r="H27" s="28"/>
      <c r="I27" s="28"/>
      <c r="J27" s="40">
        <v>13.5</v>
      </c>
      <c r="K27" s="12"/>
      <c r="L27" s="12"/>
      <c r="M27" s="40">
        <v>18</v>
      </c>
      <c r="N27" s="12"/>
      <c r="O27" s="12"/>
      <c r="P27" s="40">
        <v>4.5</v>
      </c>
      <c r="Q27" s="12"/>
      <c r="R27" s="12"/>
      <c r="S27" s="12"/>
      <c r="T27" s="12"/>
      <c r="U27" s="12"/>
      <c r="V27" s="40">
        <v>1.1000000000000001</v>
      </c>
      <c r="W27" s="40">
        <v>0.33</v>
      </c>
      <c r="X27" s="40">
        <v>0.66</v>
      </c>
      <c r="Y27" s="40">
        <v>0.73</v>
      </c>
      <c r="Z27" s="40">
        <v>0.2</v>
      </c>
      <c r="AA27" s="12"/>
      <c r="AB27" s="40">
        <v>0.75</v>
      </c>
      <c r="AC27" s="40">
        <v>0.6</v>
      </c>
      <c r="AD27" s="12"/>
      <c r="AE27" s="40">
        <v>0.2</v>
      </c>
      <c r="AF27" s="40">
        <v>0.3</v>
      </c>
      <c r="AG27" s="12"/>
      <c r="AH27" s="12"/>
    </row>
    <row r="28" spans="1:34" ht="12" customHeight="1" thickBot="1" x14ac:dyDescent="0.35"/>
    <row r="29" spans="1:34" ht="12" customHeight="1" x14ac:dyDescent="0.3">
      <c r="A29" s="88">
        <v>1</v>
      </c>
      <c r="B29" s="54" t="s">
        <v>56</v>
      </c>
      <c r="C29" s="42" t="s">
        <v>51</v>
      </c>
      <c r="D29" s="43"/>
      <c r="E29" s="43"/>
      <c r="F29" s="43"/>
      <c r="G29" s="43"/>
      <c r="H29" s="43"/>
      <c r="I29" s="55" t="s">
        <v>51</v>
      </c>
      <c r="J29" s="50">
        <f>SUMPRODUCT($E$5:$E$25,J5:J25)/100</f>
        <v>13.060616</v>
      </c>
      <c r="K29" s="50">
        <f t="shared" ref="K29:AH29" si="1">SUMPRODUCT($E$5:$E$25,K5:K25)/100</f>
        <v>117.6948</v>
      </c>
      <c r="L29" s="50">
        <f t="shared" si="1"/>
        <v>88.386099999999999</v>
      </c>
      <c r="M29" s="50">
        <f t="shared" si="1"/>
        <v>20.338339999999999</v>
      </c>
      <c r="N29" s="50">
        <f t="shared" si="1"/>
        <v>16.898119999999999</v>
      </c>
      <c r="O29" s="50">
        <f t="shared" si="1"/>
        <v>3.780899999999999</v>
      </c>
      <c r="P29" s="50">
        <f t="shared" si="1"/>
        <v>5.7048800000000002</v>
      </c>
      <c r="Q29" s="50">
        <f t="shared" si="1"/>
        <v>3.82436</v>
      </c>
      <c r="R29" s="50">
        <f t="shared" si="1"/>
        <v>1.6951160000000001</v>
      </c>
      <c r="S29" s="50">
        <f t="shared" si="1"/>
        <v>54.737619999999986</v>
      </c>
      <c r="T29" s="50">
        <f t="shared" si="1"/>
        <v>39.796464</v>
      </c>
      <c r="U29" s="83">
        <f t="shared" si="1"/>
        <v>3.2162960000000003</v>
      </c>
      <c r="V29" s="18">
        <f t="shared" si="1"/>
        <v>1.0984780000000001</v>
      </c>
      <c r="W29" s="50">
        <f t="shared" si="1"/>
        <v>0.37519200000000003</v>
      </c>
      <c r="X29" s="50">
        <f t="shared" si="1"/>
        <v>0.67984200000000006</v>
      </c>
      <c r="Y29" s="50">
        <f t="shared" si="1"/>
        <v>0.741066</v>
      </c>
      <c r="Z29" s="50">
        <f t="shared" si="1"/>
        <v>0.23336200000000001</v>
      </c>
      <c r="AA29" s="84">
        <f t="shared" si="1"/>
        <v>1.240658</v>
      </c>
      <c r="AB29" s="50">
        <f t="shared" si="1"/>
        <v>0.40801799999999999</v>
      </c>
      <c r="AC29" s="50">
        <f t="shared" si="1"/>
        <v>0.54226799999999997</v>
      </c>
      <c r="AD29" s="50">
        <f t="shared" si="1"/>
        <v>0.30939</v>
      </c>
      <c r="AE29" s="50">
        <f t="shared" si="1"/>
        <v>0.100858</v>
      </c>
      <c r="AF29" s="50">
        <f t="shared" si="1"/>
        <v>0.13380399999999998</v>
      </c>
      <c r="AG29" s="83">
        <f t="shared" si="1"/>
        <v>0.62297200000000008</v>
      </c>
      <c r="AH29" s="67">
        <f t="shared" si="1"/>
        <v>10.990399999999999</v>
      </c>
    </row>
    <row r="30" spans="1:34" ht="12" customHeight="1" thickBot="1" x14ac:dyDescent="0.35">
      <c r="A30" s="89"/>
      <c r="B30" s="56" t="s">
        <v>57</v>
      </c>
      <c r="C30" s="44"/>
      <c r="D30" s="44"/>
      <c r="E30" s="44"/>
      <c r="F30" s="44"/>
      <c r="G30" s="44"/>
      <c r="H30" s="44"/>
      <c r="I30" s="46"/>
      <c r="J30" s="51">
        <f>SUM(J29-J27)</f>
        <v>-0.43938400000000044</v>
      </c>
      <c r="K30" s="45"/>
      <c r="L30" s="45"/>
      <c r="M30" s="45">
        <f>SUM(M29-M27)</f>
        <v>2.3383399999999988</v>
      </c>
      <c r="N30" s="45"/>
      <c r="O30" s="45"/>
      <c r="P30" s="45">
        <f>SUM(P29-P27)</f>
        <v>1.2048800000000002</v>
      </c>
      <c r="Q30" s="45"/>
      <c r="R30" s="45"/>
      <c r="S30" s="45"/>
      <c r="T30" s="45"/>
      <c r="U30" s="60"/>
      <c r="V30" s="63">
        <f>SUM(V29-V27)</f>
        <v>-1.5220000000000233E-3</v>
      </c>
      <c r="W30" s="45">
        <f t="shared" ref="W30:Z30" si="2">SUM(W29-W27)</f>
        <v>4.519200000000001E-2</v>
      </c>
      <c r="X30" s="45">
        <f t="shared" si="2"/>
        <v>1.9842000000000026E-2</v>
      </c>
      <c r="Y30" s="45">
        <f t="shared" si="2"/>
        <v>1.106600000000002E-2</v>
      </c>
      <c r="Z30" s="45">
        <f t="shared" si="2"/>
        <v>3.3362000000000003E-2</v>
      </c>
      <c r="AA30" s="64"/>
      <c r="AB30" s="51">
        <f>SUM(AB29-AB27)</f>
        <v>-0.34198200000000001</v>
      </c>
      <c r="AC30" s="45">
        <f>SUM(AC29-AC27)</f>
        <v>-5.7732000000000006E-2</v>
      </c>
      <c r="AD30" s="45"/>
      <c r="AE30" s="45">
        <f>SUM(AE29-AE27)</f>
        <v>-9.9142000000000008E-2</v>
      </c>
      <c r="AF30" s="45">
        <f>SUM(AF29-AF27)</f>
        <v>-0.16619600000000001</v>
      </c>
      <c r="AG30" s="60"/>
      <c r="AH30" s="68"/>
    </row>
    <row r="31" spans="1:34" ht="12" customHeight="1" x14ac:dyDescent="0.3">
      <c r="A31" s="95">
        <v>2</v>
      </c>
      <c r="B31" s="57" t="s">
        <v>56</v>
      </c>
      <c r="C31" s="41" t="s">
        <v>51</v>
      </c>
      <c r="D31" s="28"/>
      <c r="E31" s="28"/>
      <c r="F31" s="28"/>
      <c r="G31" s="28"/>
      <c r="H31" s="28"/>
      <c r="I31" s="58" t="s">
        <v>51</v>
      </c>
      <c r="J31" s="52">
        <f>SUMPRODUCT($F$5:$F$25,J5:J25)/100</f>
        <v>12.785192</v>
      </c>
      <c r="K31" s="8">
        <f t="shared" ref="K31:AG31" si="3">SUMPRODUCT($F$5:$F$25,K5:K25)/100</f>
        <v>115.2176</v>
      </c>
      <c r="L31" s="8">
        <f t="shared" si="3"/>
        <v>87.678200000000004</v>
      </c>
      <c r="M31" s="8">
        <f t="shared" si="3"/>
        <v>14.32108</v>
      </c>
      <c r="N31" s="8">
        <f t="shared" si="3"/>
        <v>11.33944</v>
      </c>
      <c r="O31" s="8">
        <f t="shared" si="3"/>
        <v>2.3978000000000002</v>
      </c>
      <c r="P31" s="8">
        <f t="shared" si="3"/>
        <v>4.31656</v>
      </c>
      <c r="Q31" s="8">
        <f t="shared" si="3"/>
        <v>2.5213200000000002</v>
      </c>
      <c r="R31" s="8">
        <f t="shared" si="3"/>
        <v>1.1263920000000001</v>
      </c>
      <c r="S31" s="8">
        <f t="shared" si="3"/>
        <v>64.121440000000007</v>
      </c>
      <c r="T31" s="8">
        <f t="shared" si="3"/>
        <v>45.451567999999995</v>
      </c>
      <c r="U31" s="61">
        <f t="shared" si="3"/>
        <v>3.1239520000000005</v>
      </c>
      <c r="V31" s="10">
        <f t="shared" si="3"/>
        <v>1.1052359999999999</v>
      </c>
      <c r="W31" s="8">
        <f t="shared" si="3"/>
        <v>0.186504</v>
      </c>
      <c r="X31" s="8">
        <f t="shared" si="3"/>
        <v>0.40620399999999995</v>
      </c>
      <c r="Y31" s="8">
        <f t="shared" si="3"/>
        <v>0.42389200000000005</v>
      </c>
      <c r="Z31" s="8">
        <f t="shared" si="3"/>
        <v>0.15964400000000001</v>
      </c>
      <c r="AA31" s="9">
        <f t="shared" si="3"/>
        <v>0.75919599999999998</v>
      </c>
      <c r="AB31" s="52">
        <f t="shared" si="3"/>
        <v>8.3116000000000009E-2</v>
      </c>
      <c r="AC31" s="8">
        <f t="shared" si="3"/>
        <v>0.41161599999999998</v>
      </c>
      <c r="AD31" s="8">
        <f t="shared" si="3"/>
        <v>0.15418000000000004</v>
      </c>
      <c r="AE31" s="8">
        <f t="shared" si="3"/>
        <v>2.8795999999999999E-2</v>
      </c>
      <c r="AF31" s="8">
        <f t="shared" si="3"/>
        <v>0.19424799999999998</v>
      </c>
      <c r="AG31" s="61">
        <f t="shared" si="3"/>
        <v>0.64126400000000006</v>
      </c>
      <c r="AH31" s="69">
        <f>SUMPRODUCT($F$5:$F$25,AH5:AH25)/100</f>
        <v>8.1448</v>
      </c>
    </row>
    <row r="32" spans="1:34" ht="12" customHeight="1" thickBot="1" x14ac:dyDescent="0.35">
      <c r="A32" s="95"/>
      <c r="B32" s="59" t="s">
        <v>57</v>
      </c>
      <c r="C32" s="47"/>
      <c r="D32" s="47"/>
      <c r="E32" s="47"/>
      <c r="F32" s="47"/>
      <c r="G32" s="47"/>
      <c r="H32" s="47"/>
      <c r="I32" s="49"/>
      <c r="J32" s="53">
        <f>SUM(J31-J27)</f>
        <v>-0.71480799999999967</v>
      </c>
      <c r="K32" s="48" t="s">
        <v>51</v>
      </c>
      <c r="L32" s="48" t="s">
        <v>51</v>
      </c>
      <c r="M32" s="48">
        <f t="shared" ref="M32:AF32" si="4">SUM(M31-M27)</f>
        <v>-3.6789199999999997</v>
      </c>
      <c r="N32" s="48" t="s">
        <v>51</v>
      </c>
      <c r="O32" s="48" t="s">
        <v>51</v>
      </c>
      <c r="P32" s="48">
        <f t="shared" si="4"/>
        <v>-0.18344000000000005</v>
      </c>
      <c r="Q32" s="48" t="s">
        <v>51</v>
      </c>
      <c r="R32" s="48" t="s">
        <v>51</v>
      </c>
      <c r="S32" s="48" t="s">
        <v>51</v>
      </c>
      <c r="T32" s="48" t="s">
        <v>51</v>
      </c>
      <c r="U32" s="62" t="s">
        <v>51</v>
      </c>
      <c r="V32" s="65">
        <f t="shared" si="4"/>
        <v>5.2359999999997964E-3</v>
      </c>
      <c r="W32" s="48">
        <f t="shared" si="4"/>
        <v>-0.14349600000000001</v>
      </c>
      <c r="X32" s="48">
        <f t="shared" si="4"/>
        <v>-0.25379600000000008</v>
      </c>
      <c r="Y32" s="48">
        <f t="shared" si="4"/>
        <v>-0.30610799999999994</v>
      </c>
      <c r="Z32" s="48">
        <f t="shared" si="4"/>
        <v>-4.0356000000000003E-2</v>
      </c>
      <c r="AA32" s="66" t="s">
        <v>51</v>
      </c>
      <c r="AB32" s="53">
        <f t="shared" si="4"/>
        <v>-0.66688400000000003</v>
      </c>
      <c r="AC32" s="48">
        <f t="shared" si="4"/>
        <v>-0.188384</v>
      </c>
      <c r="AD32" s="48" t="s">
        <v>51</v>
      </c>
      <c r="AE32" s="48">
        <f t="shared" si="4"/>
        <v>-0.17120400000000002</v>
      </c>
      <c r="AF32" s="48">
        <f t="shared" si="4"/>
        <v>-0.10575200000000001</v>
      </c>
      <c r="AG32" s="62" t="s">
        <v>51</v>
      </c>
      <c r="AH32" s="70"/>
    </row>
    <row r="33" spans="1:34" ht="12" customHeight="1" x14ac:dyDescent="0.3">
      <c r="A33" s="88">
        <v>3</v>
      </c>
      <c r="B33" s="54" t="s">
        <v>56</v>
      </c>
      <c r="C33" s="42" t="s">
        <v>51</v>
      </c>
      <c r="D33" s="43"/>
      <c r="E33" s="43"/>
      <c r="F33" s="43"/>
      <c r="G33" s="43"/>
      <c r="H33" s="43"/>
      <c r="I33" s="55" t="s">
        <v>51</v>
      </c>
      <c r="J33" s="50">
        <f>SUMPRODUCT($G$5:$G$25,J5:J25)/100</f>
        <v>13.3758</v>
      </c>
      <c r="K33" s="19">
        <f t="shared" ref="K33:AH33" si="5">SUMPRODUCT($G$5:$G$25,K5:K25)/100</f>
        <v>120.56</v>
      </c>
      <c r="L33" s="19">
        <f t="shared" si="5"/>
        <v>88.087900000000005</v>
      </c>
      <c r="M33" s="19">
        <f t="shared" si="5"/>
        <v>17.352159999999998</v>
      </c>
      <c r="N33" s="19">
        <f t="shared" si="5"/>
        <v>14.554</v>
      </c>
      <c r="O33" s="19">
        <f t="shared" si="5"/>
        <v>2.472</v>
      </c>
      <c r="P33" s="19">
        <f t="shared" si="5"/>
        <v>3.6110000000000002</v>
      </c>
      <c r="Q33" s="19">
        <f t="shared" si="5"/>
        <v>3.0596999999999999</v>
      </c>
      <c r="R33" s="19">
        <f t="shared" si="5"/>
        <v>0.99840000000000007</v>
      </c>
      <c r="S33" s="19">
        <f t="shared" si="5"/>
        <v>61.583040000000004</v>
      </c>
      <c r="T33" s="19">
        <f t="shared" si="5"/>
        <v>46.758799999999994</v>
      </c>
      <c r="U33" s="21">
        <f t="shared" si="5"/>
        <v>2.8468</v>
      </c>
      <c r="V33" s="18">
        <f t="shared" si="5"/>
        <v>0.99351999999999985</v>
      </c>
      <c r="W33" s="19">
        <f t="shared" si="5"/>
        <v>0.27840000000000004</v>
      </c>
      <c r="X33" s="19">
        <f t="shared" si="5"/>
        <v>0.52879999999999994</v>
      </c>
      <c r="Y33" s="19">
        <f t="shared" si="5"/>
        <v>0.60539999999999994</v>
      </c>
      <c r="Z33" s="19">
        <f t="shared" si="5"/>
        <v>0.19579999999999997</v>
      </c>
      <c r="AA33" s="20">
        <f t="shared" si="5"/>
        <v>0.97350000000000003</v>
      </c>
      <c r="AB33" s="50">
        <f t="shared" si="5"/>
        <v>0.32479999999999998</v>
      </c>
      <c r="AC33" s="19">
        <f t="shared" si="5"/>
        <v>0.47689999999999999</v>
      </c>
      <c r="AD33" s="19">
        <f t="shared" si="5"/>
        <v>0.25980000000000003</v>
      </c>
      <c r="AE33" s="19">
        <f t="shared" si="5"/>
        <v>7.9299999999999995E-2</v>
      </c>
      <c r="AF33" s="19">
        <f t="shared" si="5"/>
        <v>0.11966000000000002</v>
      </c>
      <c r="AG33" s="21">
        <f t="shared" si="5"/>
        <v>0.59609999999999996</v>
      </c>
      <c r="AH33" s="67">
        <f t="shared" si="5"/>
        <v>10.008599999999999</v>
      </c>
    </row>
    <row r="34" spans="1:34" ht="12" customHeight="1" thickBot="1" x14ac:dyDescent="0.35">
      <c r="A34" s="89"/>
      <c r="B34" s="56" t="s">
        <v>57</v>
      </c>
      <c r="C34" s="44"/>
      <c r="D34" s="44"/>
      <c r="E34" s="44"/>
      <c r="F34" s="44"/>
      <c r="G34" s="44"/>
      <c r="H34" s="44"/>
      <c r="I34" s="46"/>
      <c r="J34" s="51">
        <f>SUM(J33-J27)</f>
        <v>-0.12420000000000009</v>
      </c>
      <c r="K34" s="45" t="s">
        <v>51</v>
      </c>
      <c r="L34" s="45" t="s">
        <v>51</v>
      </c>
      <c r="M34" s="45">
        <f t="shared" ref="M34:AF34" si="6">SUM(M33-M27)</f>
        <v>-0.64784000000000219</v>
      </c>
      <c r="N34" s="45" t="s">
        <v>51</v>
      </c>
      <c r="O34" s="45" t="s">
        <v>51</v>
      </c>
      <c r="P34" s="45">
        <f t="shared" si="6"/>
        <v>-0.88899999999999979</v>
      </c>
      <c r="Q34" s="45" t="s">
        <v>51</v>
      </c>
      <c r="R34" s="45" t="s">
        <v>51</v>
      </c>
      <c r="S34" s="45" t="s">
        <v>51</v>
      </c>
      <c r="T34" s="45" t="s">
        <v>51</v>
      </c>
      <c r="U34" s="60" t="s">
        <v>51</v>
      </c>
      <c r="V34" s="63">
        <f t="shared" si="6"/>
        <v>-0.10648000000000024</v>
      </c>
      <c r="W34" s="45">
        <f t="shared" si="6"/>
        <v>-5.1599999999999979E-2</v>
      </c>
      <c r="X34" s="45">
        <f t="shared" si="6"/>
        <v>-0.13120000000000009</v>
      </c>
      <c r="Y34" s="45">
        <f t="shared" si="6"/>
        <v>-0.12460000000000004</v>
      </c>
      <c r="Z34" s="45">
        <f t="shared" si="6"/>
        <v>-4.200000000000037E-3</v>
      </c>
      <c r="AA34" s="64" t="s">
        <v>51</v>
      </c>
      <c r="AB34" s="51">
        <f t="shared" si="6"/>
        <v>-0.42520000000000002</v>
      </c>
      <c r="AC34" s="45">
        <f t="shared" si="6"/>
        <v>-0.12309999999999999</v>
      </c>
      <c r="AD34" s="45" t="s">
        <v>51</v>
      </c>
      <c r="AE34" s="45">
        <f t="shared" si="6"/>
        <v>-0.12070000000000002</v>
      </c>
      <c r="AF34" s="45">
        <f t="shared" si="6"/>
        <v>-0.18033999999999997</v>
      </c>
      <c r="AG34" s="60" t="s">
        <v>51</v>
      </c>
      <c r="AH34" s="68"/>
    </row>
    <row r="35" spans="1:34" ht="12" customHeight="1" x14ac:dyDescent="0.3">
      <c r="A35" s="95">
        <v>4</v>
      </c>
      <c r="B35" s="57" t="s">
        <v>56</v>
      </c>
      <c r="C35" s="41" t="s">
        <v>51</v>
      </c>
      <c r="D35" s="28"/>
      <c r="E35" s="28"/>
      <c r="F35" s="28"/>
      <c r="G35" s="28"/>
      <c r="H35" s="28"/>
      <c r="I35" s="58" t="s">
        <v>51</v>
      </c>
      <c r="J35" s="52">
        <f>SUMPRODUCT($H$5:$H$25,J5:J25)/100</f>
        <v>13.2515</v>
      </c>
      <c r="K35" s="8">
        <f t="shared" ref="K35:AH35" si="7">SUMPRODUCT($H$5:$H$25,K5:K25)/100</f>
        <v>119.44</v>
      </c>
      <c r="L35" s="8">
        <f t="shared" si="7"/>
        <v>88.157900000000012</v>
      </c>
      <c r="M35" s="8">
        <f t="shared" si="7"/>
        <v>17.42116</v>
      </c>
      <c r="N35" s="8">
        <f t="shared" si="7"/>
        <v>14.4717</v>
      </c>
      <c r="O35" s="8">
        <f t="shared" si="7"/>
        <v>2.3930000000000002</v>
      </c>
      <c r="P35" s="8">
        <f t="shared" si="7"/>
        <v>4.0349999999999993</v>
      </c>
      <c r="Q35" s="8">
        <f t="shared" si="7"/>
        <v>3.1227000000000005</v>
      </c>
      <c r="R35" s="8">
        <f t="shared" si="7"/>
        <v>0.98780000000000001</v>
      </c>
      <c r="S35" s="8">
        <f t="shared" si="7"/>
        <v>61.206039999999994</v>
      </c>
      <c r="T35" s="8">
        <f t="shared" si="7"/>
        <v>45.316500000000005</v>
      </c>
      <c r="U35" s="61">
        <f t="shared" si="7"/>
        <v>2.8875000000000002</v>
      </c>
      <c r="V35" s="10">
        <f t="shared" si="7"/>
        <v>0.98651999999999984</v>
      </c>
      <c r="W35" s="8">
        <f t="shared" si="7"/>
        <v>0.26960000000000001</v>
      </c>
      <c r="X35" s="8">
        <f t="shared" si="7"/>
        <v>0.52139999999999997</v>
      </c>
      <c r="Y35" s="8">
        <f t="shared" si="7"/>
        <v>0.61419999999999997</v>
      </c>
      <c r="Z35" s="8">
        <f t="shared" si="7"/>
        <v>0.20119999999999996</v>
      </c>
      <c r="AA35" s="9">
        <f t="shared" si="7"/>
        <v>0.97099999999999997</v>
      </c>
      <c r="AB35" s="52">
        <f t="shared" si="7"/>
        <v>0.30319999999999997</v>
      </c>
      <c r="AC35" s="8">
        <f t="shared" si="7"/>
        <v>0.4657</v>
      </c>
      <c r="AD35" s="8">
        <f t="shared" si="7"/>
        <v>0.24919999999999998</v>
      </c>
      <c r="AE35" s="8">
        <f t="shared" si="7"/>
        <v>7.2100000000000011E-2</v>
      </c>
      <c r="AF35" s="8">
        <f t="shared" si="7"/>
        <v>0.11376000000000001</v>
      </c>
      <c r="AG35" s="61">
        <f t="shared" si="7"/>
        <v>0.62959999999999994</v>
      </c>
      <c r="AH35" s="69">
        <f t="shared" si="7"/>
        <v>9.5286000000000008</v>
      </c>
    </row>
    <row r="36" spans="1:34" ht="12" customHeight="1" thickBot="1" x14ac:dyDescent="0.35">
      <c r="A36" s="95"/>
      <c r="B36" s="59" t="s">
        <v>57</v>
      </c>
      <c r="C36" s="47"/>
      <c r="D36" s="47"/>
      <c r="E36" s="47"/>
      <c r="F36" s="47"/>
      <c r="G36" s="47"/>
      <c r="H36" s="47"/>
      <c r="I36" s="49"/>
      <c r="J36" s="53">
        <f>SUM(J35-J27)</f>
        <v>-0.24849999999999994</v>
      </c>
      <c r="K36" s="48" t="s">
        <v>51</v>
      </c>
      <c r="L36" s="48" t="s">
        <v>51</v>
      </c>
      <c r="M36" s="48">
        <f t="shared" ref="M36:AF36" si="8">SUM(M35-M27)</f>
        <v>-0.57883999999999958</v>
      </c>
      <c r="N36" s="48" t="s">
        <v>51</v>
      </c>
      <c r="O36" s="48" t="s">
        <v>51</v>
      </c>
      <c r="P36" s="48">
        <f t="shared" si="8"/>
        <v>-0.46500000000000075</v>
      </c>
      <c r="Q36" s="48" t="s">
        <v>51</v>
      </c>
      <c r="R36" s="48" t="s">
        <v>51</v>
      </c>
      <c r="S36" s="48" t="s">
        <v>51</v>
      </c>
      <c r="T36" s="48" t="s">
        <v>51</v>
      </c>
      <c r="U36" s="62" t="s">
        <v>51</v>
      </c>
      <c r="V36" s="65">
        <f t="shared" si="8"/>
        <v>-0.11348000000000025</v>
      </c>
      <c r="W36" s="48">
        <f t="shared" si="8"/>
        <v>-6.0400000000000009E-2</v>
      </c>
      <c r="X36" s="48">
        <f t="shared" si="8"/>
        <v>-0.13860000000000006</v>
      </c>
      <c r="Y36" s="48">
        <f t="shared" si="8"/>
        <v>-0.11580000000000001</v>
      </c>
      <c r="Z36" s="48">
        <f t="shared" si="8"/>
        <v>1.1999999999999511E-3</v>
      </c>
      <c r="AA36" s="66" t="s">
        <v>51</v>
      </c>
      <c r="AB36" s="53">
        <f t="shared" si="8"/>
        <v>-0.44680000000000003</v>
      </c>
      <c r="AC36" s="48">
        <f t="shared" si="8"/>
        <v>-0.13429999999999997</v>
      </c>
      <c r="AD36" s="48" t="s">
        <v>51</v>
      </c>
      <c r="AE36" s="48">
        <f t="shared" si="8"/>
        <v>-0.12790000000000001</v>
      </c>
      <c r="AF36" s="48">
        <f t="shared" si="8"/>
        <v>-0.18623999999999996</v>
      </c>
      <c r="AG36" s="62" t="s">
        <v>51</v>
      </c>
      <c r="AH36" s="70"/>
    </row>
    <row r="37" spans="1:34" ht="12" customHeight="1" x14ac:dyDescent="0.3">
      <c r="A37" s="88">
        <v>5</v>
      </c>
      <c r="B37" s="54" t="s">
        <v>56</v>
      </c>
      <c r="C37" s="42" t="s">
        <v>51</v>
      </c>
      <c r="D37" s="43"/>
      <c r="E37" s="43"/>
      <c r="F37" s="43"/>
      <c r="G37" s="43"/>
      <c r="H37" s="43"/>
      <c r="I37" s="55" t="s">
        <v>51</v>
      </c>
      <c r="J37" s="50">
        <f>SUMPRODUCT($I$5:$I$25,J5:J25)/100</f>
        <v>12.652699999999998</v>
      </c>
      <c r="K37" s="50">
        <f t="shared" ref="K37:AH37" si="9">SUMPRODUCT($I$5:$I$25,K5:K25)/100</f>
        <v>114.04</v>
      </c>
      <c r="L37" s="50">
        <f t="shared" si="9"/>
        <v>88.387900000000002</v>
      </c>
      <c r="M37" s="50">
        <f t="shared" si="9"/>
        <v>19.40616</v>
      </c>
      <c r="N37" s="50">
        <f t="shared" si="9"/>
        <v>15.842600000000003</v>
      </c>
      <c r="O37" s="50">
        <f t="shared" si="9"/>
        <v>3.9829999999999997</v>
      </c>
      <c r="P37" s="50">
        <f t="shared" si="9"/>
        <v>5.9289999999999985</v>
      </c>
      <c r="Q37" s="50">
        <f t="shared" si="9"/>
        <v>4.1247000000000007</v>
      </c>
      <c r="R37" s="50">
        <f t="shared" si="9"/>
        <v>1.7377</v>
      </c>
      <c r="S37" s="50">
        <f t="shared" si="9"/>
        <v>54.905039999999993</v>
      </c>
      <c r="T37" s="50">
        <f t="shared" si="9"/>
        <v>36.116500000000002</v>
      </c>
      <c r="U37" s="83">
        <f t="shared" si="9"/>
        <v>3.3041999999999998</v>
      </c>
      <c r="V37" s="18">
        <f t="shared" si="9"/>
        <v>1.05552</v>
      </c>
      <c r="W37" s="50">
        <f t="shared" si="9"/>
        <v>0.3236</v>
      </c>
      <c r="X37" s="50">
        <f t="shared" si="9"/>
        <v>0.61129999999999995</v>
      </c>
      <c r="Y37" s="50">
        <f t="shared" si="9"/>
        <v>0.67049999999999998</v>
      </c>
      <c r="Z37" s="50">
        <f t="shared" si="9"/>
        <v>0.22739999999999999</v>
      </c>
      <c r="AA37" s="84">
        <f t="shared" si="9"/>
        <v>1.1978</v>
      </c>
      <c r="AB37" s="50">
        <f t="shared" si="9"/>
        <v>0.4597</v>
      </c>
      <c r="AC37" s="50">
        <f t="shared" si="9"/>
        <v>0.60710000000000008</v>
      </c>
      <c r="AD37" s="50">
        <f t="shared" si="9"/>
        <v>0.32500000000000001</v>
      </c>
      <c r="AE37" s="50">
        <f t="shared" si="9"/>
        <v>0.1076</v>
      </c>
      <c r="AF37" s="50">
        <f t="shared" si="9"/>
        <v>0.13736000000000001</v>
      </c>
      <c r="AG37" s="83">
        <f t="shared" si="9"/>
        <v>0.76239999999999997</v>
      </c>
      <c r="AH37" s="67">
        <f t="shared" si="9"/>
        <v>10.528599999999999</v>
      </c>
    </row>
    <row r="38" spans="1:34" ht="12" customHeight="1" thickBot="1" x14ac:dyDescent="0.35">
      <c r="A38" s="89"/>
      <c r="B38" s="56" t="s">
        <v>57</v>
      </c>
      <c r="C38" s="44"/>
      <c r="D38" s="44"/>
      <c r="E38" s="44"/>
      <c r="F38" s="44"/>
      <c r="G38" s="44"/>
      <c r="H38" s="44"/>
      <c r="I38" s="46"/>
      <c r="J38" s="51">
        <f>SUM(J37-J27)</f>
        <v>-0.84730000000000238</v>
      </c>
      <c r="K38" s="45" t="s">
        <v>51</v>
      </c>
      <c r="L38" s="45" t="s">
        <v>51</v>
      </c>
      <c r="M38" s="45">
        <f t="shared" ref="M38:AF38" si="10">SUM(M37-M27)</f>
        <v>1.4061599999999999</v>
      </c>
      <c r="N38" s="45" t="s">
        <v>51</v>
      </c>
      <c r="O38" s="45" t="s">
        <v>51</v>
      </c>
      <c r="P38" s="45">
        <f t="shared" si="10"/>
        <v>1.4289999999999985</v>
      </c>
      <c r="Q38" s="45" t="s">
        <v>51</v>
      </c>
      <c r="R38" s="45" t="s">
        <v>51</v>
      </c>
      <c r="S38" s="45" t="s">
        <v>51</v>
      </c>
      <c r="T38" s="45" t="s">
        <v>51</v>
      </c>
      <c r="U38" s="60" t="s">
        <v>51</v>
      </c>
      <c r="V38" s="63">
        <f t="shared" si="10"/>
        <v>-4.4480000000000075E-2</v>
      </c>
      <c r="W38" s="45">
        <f t="shared" si="10"/>
        <v>-6.4000000000000168E-3</v>
      </c>
      <c r="X38" s="45">
        <f t="shared" si="10"/>
        <v>-4.8700000000000077E-2</v>
      </c>
      <c r="Y38" s="45">
        <f t="shared" si="10"/>
        <v>-5.9499999999999997E-2</v>
      </c>
      <c r="Z38" s="45">
        <f t="shared" si="10"/>
        <v>2.739999999999998E-2</v>
      </c>
      <c r="AA38" s="64" t="s">
        <v>51</v>
      </c>
      <c r="AB38" s="51">
        <f t="shared" si="10"/>
        <v>-0.2903</v>
      </c>
      <c r="AC38" s="45">
        <f t="shared" si="10"/>
        <v>7.1000000000001062E-3</v>
      </c>
      <c r="AD38" s="45" t="s">
        <v>51</v>
      </c>
      <c r="AE38" s="45">
        <f t="shared" si="10"/>
        <v>-9.240000000000001E-2</v>
      </c>
      <c r="AF38" s="45">
        <f t="shared" si="10"/>
        <v>-0.16263999999999998</v>
      </c>
      <c r="AG38" s="60" t="s">
        <v>51</v>
      </c>
      <c r="AH38" s="68"/>
    </row>
    <row r="41" spans="1:34" ht="15.6" x14ac:dyDescent="0.3">
      <c r="B41" s="87" t="s">
        <v>68</v>
      </c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</row>
    <row r="42" spans="1:34" ht="15.6" x14ac:dyDescent="0.3">
      <c r="B42" s="85" t="s">
        <v>58</v>
      </c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</row>
    <row r="43" spans="1:34" ht="15.6" x14ac:dyDescent="0.3">
      <c r="B43" s="85" t="s">
        <v>60</v>
      </c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</row>
    <row r="44" spans="1:34" ht="15.6" x14ac:dyDescent="0.3">
      <c r="B44" s="85" t="s">
        <v>66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</row>
    <row r="45" spans="1:34" ht="15.6" x14ac:dyDescent="0.3">
      <c r="B45" s="85" t="s">
        <v>61</v>
      </c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</row>
    <row r="46" spans="1:34" ht="15.6" x14ac:dyDescent="0.3">
      <c r="B46" s="85" t="s">
        <v>65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</row>
    <row r="47" spans="1:34" ht="15.6" x14ac:dyDescent="0.3">
      <c r="B47" s="87" t="s">
        <v>67</v>
      </c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  <c r="AE47" s="87"/>
      <c r="AF47" s="87"/>
      <c r="AG47" s="87"/>
      <c r="AH47" s="87"/>
    </row>
  </sheetData>
  <mergeCells count="18">
    <mergeCell ref="AB2:AG2"/>
    <mergeCell ref="C2:D3"/>
    <mergeCell ref="B46:AH46"/>
    <mergeCell ref="E1:I1"/>
    <mergeCell ref="B47:AH47"/>
    <mergeCell ref="A37:A38"/>
    <mergeCell ref="B41:AH41"/>
    <mergeCell ref="B42:AH42"/>
    <mergeCell ref="B43:AH43"/>
    <mergeCell ref="B44:AH44"/>
    <mergeCell ref="B45:AH45"/>
    <mergeCell ref="B2:B3"/>
    <mergeCell ref="J2:U2"/>
    <mergeCell ref="A29:A30"/>
    <mergeCell ref="A31:A32"/>
    <mergeCell ref="A33:A34"/>
    <mergeCell ref="A35:A36"/>
    <mergeCell ref="V2:AA2"/>
  </mergeCells>
  <conditionalFormatting sqref="E26:I26">
    <cfRule type="cellIs" dxfId="3" priority="4" operator="lessThan">
      <formula>100</formula>
    </cfRule>
    <cfRule type="cellIs" dxfId="2" priority="3" operator="greaterThan">
      <formula>100</formula>
    </cfRule>
    <cfRule type="cellIs" dxfId="1" priority="2" operator="equal">
      <formula>100</formula>
    </cfRule>
  </conditionalFormatting>
  <conditionalFormatting sqref="J30:AG34 AH33 AH31 J35:AH35 J38:AG38 J36:AG36 J37:AH37 J29:AH29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29" sqref="D29"/>
    </sheetView>
  </sheetViews>
  <sheetFormatPr defaultRowHeight="14.4" x14ac:dyDescent="0.3"/>
  <cols>
    <col min="2" max="2" width="8.8867187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Корм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2024-12-14T23:58:31Z</dcterms:modified>
</cp:coreProperties>
</file>