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3249FAC1-91F5-4259-9C7E-3DFD90BEF15E}" xr6:coauthVersionLast="47" xr6:coauthVersionMax="47" xr10:uidLastSave="{00000000-0000-0000-0000-000000000000}"/>
  <bookViews>
    <workbookView xWindow="-120" yWindow="-120" windowWidth="38640" windowHeight="15840" xr2:uid="{B4814CA7-D6A4-47FB-B817-6316C28F599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H15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H1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H4" i="1"/>
  <c r="D3" i="1"/>
  <c r="I13" i="1"/>
  <c r="J13" i="1"/>
  <c r="T13" i="1" s="1"/>
  <c r="K13" i="1"/>
  <c r="L13" i="1"/>
  <c r="M13" i="1"/>
  <c r="N13" i="1"/>
  <c r="O13" i="1"/>
  <c r="P13" i="1"/>
  <c r="Q13" i="1"/>
  <c r="R13" i="1"/>
  <c r="S13" i="1"/>
  <c r="H13" i="1"/>
  <c r="H12" i="1"/>
  <c r="I12" i="1"/>
  <c r="J12" i="1"/>
  <c r="K12" i="1"/>
  <c r="L12" i="1"/>
  <c r="M12" i="1"/>
  <c r="N12" i="1"/>
  <c r="S12" i="1" s="1"/>
  <c r="O12" i="1"/>
  <c r="P12" i="1"/>
  <c r="Q12" i="1"/>
  <c r="R12" i="1"/>
  <c r="I11" i="1"/>
  <c r="J11" i="1"/>
  <c r="K11" i="1"/>
  <c r="L11" i="1"/>
  <c r="H11" i="1"/>
  <c r="H10" i="1"/>
  <c r="I10" i="1"/>
  <c r="J10" i="1"/>
  <c r="H9" i="1"/>
  <c r="I9" i="1" s="1"/>
  <c r="I6" i="1"/>
  <c r="M6" i="1"/>
  <c r="O6" i="1"/>
  <c r="P6" i="1"/>
  <c r="Q6" i="1"/>
  <c r="U6" i="1"/>
  <c r="W6" i="1"/>
  <c r="X6" i="1"/>
  <c r="Y6" i="1"/>
  <c r="AC6" i="1"/>
  <c r="AE6" i="1"/>
  <c r="AF6" i="1"/>
  <c r="AG6" i="1"/>
  <c r="AK6" i="1"/>
  <c r="AM6" i="1"/>
  <c r="AN6" i="1"/>
  <c r="AO6" i="1"/>
  <c r="H6" i="1"/>
  <c r="I2" i="1"/>
  <c r="J2" i="1"/>
  <c r="J6" i="1" s="1"/>
  <c r="K2" i="1"/>
  <c r="K6" i="1" s="1"/>
  <c r="L2" i="1"/>
  <c r="L6" i="1" s="1"/>
  <c r="M2" i="1"/>
  <c r="N2" i="1"/>
  <c r="N6" i="1" s="1"/>
  <c r="O2" i="1"/>
  <c r="P2" i="1"/>
  <c r="Q2" i="1"/>
  <c r="R2" i="1"/>
  <c r="R6" i="1" s="1"/>
  <c r="S2" i="1"/>
  <c r="S6" i="1" s="1"/>
  <c r="T2" i="1"/>
  <c r="T6" i="1" s="1"/>
  <c r="U2" i="1"/>
  <c r="V2" i="1"/>
  <c r="V6" i="1" s="1"/>
  <c r="W2" i="1"/>
  <c r="X2" i="1"/>
  <c r="Y2" i="1"/>
  <c r="Z2" i="1"/>
  <c r="Z6" i="1" s="1"/>
  <c r="AA2" i="1"/>
  <c r="AA6" i="1" s="1"/>
  <c r="AB2" i="1"/>
  <c r="AB6" i="1" s="1"/>
  <c r="AC2" i="1"/>
  <c r="AD2" i="1"/>
  <c r="AD6" i="1" s="1"/>
  <c r="AE2" i="1"/>
  <c r="AF2" i="1"/>
  <c r="AG2" i="1"/>
  <c r="AH2" i="1"/>
  <c r="AH6" i="1" s="1"/>
  <c r="AI2" i="1"/>
  <c r="AI6" i="1" s="1"/>
  <c r="AJ2" i="1"/>
  <c r="AJ6" i="1" s="1"/>
  <c r="AK2" i="1"/>
  <c r="AL2" i="1"/>
  <c r="AL6" i="1" s="1"/>
  <c r="AM2" i="1"/>
  <c r="AN2" i="1"/>
  <c r="AO2" i="1"/>
  <c r="AP2" i="1"/>
  <c r="AP6" i="1" s="1"/>
  <c r="AQ2" i="1"/>
  <c r="AQ6" i="1" s="1"/>
  <c r="AR2" i="1"/>
  <c r="AR6" i="1" s="1"/>
  <c r="H2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U13" i="1" l="1"/>
  <c r="V13" i="1"/>
  <c r="T12" i="1"/>
  <c r="U12" i="1" s="1"/>
  <c r="L10" i="1"/>
  <c r="K10" i="1"/>
  <c r="K9" i="1"/>
  <c r="J9" i="1"/>
  <c r="L9" i="1" s="1"/>
  <c r="W13" i="1" l="1"/>
  <c r="Y13" i="1" s="1"/>
  <c r="X13" i="1"/>
  <c r="Z13" i="1" s="1"/>
  <c r="M9" i="1"/>
  <c r="N9" i="1" l="1"/>
  <c r="O9" i="1" s="1"/>
  <c r="M11" i="1"/>
  <c r="M10" i="1"/>
  <c r="N10" i="1" l="1"/>
  <c r="N11" i="1" s="1"/>
  <c r="P9" i="1"/>
  <c r="O10" i="1" l="1"/>
  <c r="O11" i="1" s="1"/>
  <c r="Q9" i="1"/>
  <c r="R9" i="1" s="1"/>
  <c r="P10" i="1" l="1"/>
  <c r="Q10" i="1" s="1"/>
  <c r="S9" i="1"/>
  <c r="P11" i="1" l="1"/>
  <c r="Q11" i="1" s="1"/>
  <c r="R10" i="1"/>
  <c r="T9" i="1"/>
  <c r="U9" i="1" s="1"/>
  <c r="R11" i="1" l="1"/>
  <c r="S10" i="1"/>
  <c r="S11" i="1" s="1"/>
  <c r="V9" i="1"/>
  <c r="T10" i="1" l="1"/>
  <c r="T11" i="1" s="1"/>
  <c r="W9" i="1"/>
  <c r="U10" i="1" l="1"/>
  <c r="U11" i="1" s="1"/>
  <c r="X9" i="1"/>
  <c r="V10" i="1" l="1"/>
  <c r="V11" i="1" s="1"/>
  <c r="V12" i="1" s="1"/>
  <c r="Y9" i="1"/>
  <c r="Z9" i="1" s="1"/>
  <c r="W10" i="1" l="1"/>
  <c r="X10" i="1" s="1"/>
  <c r="AA9" i="1"/>
  <c r="W11" i="1" l="1"/>
  <c r="X11" i="1" s="1"/>
  <c r="Y10" i="1"/>
  <c r="AB9" i="1"/>
  <c r="W12" i="1" l="1"/>
  <c r="X12" i="1" s="1"/>
  <c r="Z10" i="1"/>
  <c r="AA10" i="1" s="1"/>
  <c r="Y11" i="1"/>
  <c r="AC9" i="1"/>
  <c r="AB10" i="1" l="1"/>
  <c r="Z11" i="1"/>
  <c r="Y12" i="1"/>
  <c r="AD9" i="1"/>
  <c r="AC10" i="1"/>
  <c r="Z12" i="1" l="1"/>
  <c r="AA11" i="1"/>
  <c r="AA12" i="1" s="1"/>
  <c r="AA13" i="1" s="1"/>
  <c r="AD10" i="1"/>
  <c r="AE10" i="1" s="1"/>
  <c r="AE9" i="1"/>
  <c r="AB11" i="1" l="1"/>
  <c r="AC11" i="1" s="1"/>
  <c r="AF9" i="1"/>
  <c r="AD11" i="1" l="1"/>
  <c r="AE11" i="1" s="1"/>
  <c r="AB12" i="1"/>
  <c r="AC12" i="1" s="1"/>
  <c r="AG9" i="1"/>
  <c r="AF10" i="1"/>
  <c r="AF11" i="1" s="1"/>
  <c r="AD12" i="1" l="1"/>
  <c r="AB13" i="1"/>
  <c r="AC13" i="1" s="1"/>
  <c r="AG10" i="1"/>
  <c r="AG11" i="1" s="1"/>
  <c r="AH9" i="1"/>
  <c r="AD13" i="1" l="1"/>
  <c r="AE12" i="1"/>
  <c r="AI9" i="1"/>
  <c r="AH10" i="1"/>
  <c r="AH11" i="1" s="1"/>
  <c r="AF12" i="1" l="1"/>
  <c r="AG12" i="1" s="1"/>
  <c r="AE13" i="1"/>
  <c r="AI10" i="1"/>
  <c r="AJ9" i="1"/>
  <c r="AJ10" i="1" l="1"/>
  <c r="AH12" i="1"/>
  <c r="AF13" i="1"/>
  <c r="AG13" i="1" s="1"/>
  <c r="AK9" i="1"/>
  <c r="AK10" i="1" s="1"/>
  <c r="AI11" i="1"/>
  <c r="AJ11" i="1" s="1"/>
  <c r="AH13" i="1" l="1"/>
  <c r="AI12" i="1"/>
  <c r="AJ12" i="1" s="1"/>
  <c r="AK11" i="1"/>
  <c r="AL9" i="1"/>
  <c r="AI13" i="1" l="1"/>
  <c r="AJ13" i="1" s="1"/>
  <c r="AM9" i="1"/>
  <c r="AL10" i="1"/>
  <c r="AL11" i="1" s="1"/>
  <c r="AK12" i="1"/>
  <c r="AL12" i="1" l="1"/>
  <c r="AM10" i="1"/>
  <c r="AM11" i="1" s="1"/>
  <c r="AM12" i="1" s="1"/>
  <c r="AN9" i="1"/>
  <c r="AK13" i="1"/>
  <c r="AL13" i="1" l="1"/>
  <c r="AM13" i="1"/>
  <c r="AO9" i="1"/>
  <c r="AP9" i="1" s="1"/>
  <c r="AQ9" i="1" s="1"/>
  <c r="AN10" i="1"/>
  <c r="AO10" i="1" l="1"/>
  <c r="AP10" i="1" s="1"/>
  <c r="AQ10" i="1" s="1"/>
  <c r="AN11" i="1"/>
  <c r="AR9" i="1"/>
  <c r="AR10" i="1" s="1"/>
  <c r="AO11" i="1" l="1"/>
  <c r="AP11" i="1" s="1"/>
  <c r="AQ11" i="1" s="1"/>
  <c r="AR11" i="1" s="1"/>
  <c r="AN12" i="1"/>
  <c r="AO12" i="1" s="1"/>
  <c r="AP12" i="1" s="1"/>
  <c r="AQ12" i="1" l="1"/>
  <c r="AR12" i="1" s="1"/>
  <c r="AN13" i="1"/>
  <c r="AO13" i="1" s="1"/>
  <c r="AP13" i="1" s="1"/>
  <c r="AQ13" i="1" l="1"/>
  <c r="AR13" i="1" s="1"/>
</calcChain>
</file>

<file path=xl/sharedStrings.xml><?xml version="1.0" encoding="utf-8"?>
<sst xmlns="http://schemas.openxmlformats.org/spreadsheetml/2006/main" count="10" uniqueCount="10">
  <si>
    <t>приход (кг)</t>
  </si>
  <si>
    <t>завтрак</t>
  </si>
  <si>
    <t>обед</t>
  </si>
  <si>
    <t>ужин</t>
  </si>
  <si>
    <t>всего</t>
  </si>
  <si>
    <t>Остаток (кг)</t>
  </si>
  <si>
    <t>суточная норма</t>
  </si>
  <si>
    <t>количество питающихся</t>
  </si>
  <si>
    <t>В ячейках H14 и далее вправо указать ежедневный остаток на 00.00 с учетом предыдущих суток и поступлений.</t>
  </si>
  <si>
    <t>В ячейках H15 и далее вправо указать ежедневный остаток на 24.00 с учетом текущих суток и поступлений.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</si>
</sst>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d/m/yy;@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sz val="1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2" borderId="0" xfId="1" applyFont="1" applyFill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2" fontId="2" fillId="2" borderId="3" xfId="1" applyNumberFormat="1" applyFont="1" applyFill="1" applyBorder="1" applyAlignment="1">
      <alignment horizontal="center"/>
    </xf>
    <xf numFmtId="164" fontId="2" fillId="0" borderId="3" xfId="1" applyNumberFormat="1" applyFont="1" applyBorder="1" applyAlignment="1">
      <alignment horizontal="right"/>
    </xf>
    <xf numFmtId="0" fontId="2" fillId="3" borderId="3" xfId="1" applyFont="1" applyFill="1" applyBorder="1"/>
    <xf numFmtId="0" fontId="2" fillId="2" borderId="3" xfId="1" applyFont="1" applyFill="1" applyBorder="1" applyAlignment="1">
      <alignment horizontal="center"/>
    </xf>
    <xf numFmtId="164" fontId="2" fillId="0" borderId="4" xfId="1" applyNumberFormat="1" applyFont="1" applyBorder="1"/>
    <xf numFmtId="165" fontId="2" fillId="0" borderId="0" xfId="1" applyNumberFormat="1" applyFont="1"/>
    <xf numFmtId="0" fontId="2" fillId="0" borderId="0" xfId="1" applyFont="1"/>
    <xf numFmtId="164" fontId="2" fillId="0" borderId="4" xfId="1" applyNumberFormat="1" applyFont="1" applyBorder="1" applyAlignment="1">
      <alignment horizontal="right"/>
    </xf>
    <xf numFmtId="164" fontId="2" fillId="0" borderId="0" xfId="1" applyNumberFormat="1" applyFont="1" applyAlignment="1">
      <alignment horizontal="right"/>
    </xf>
    <xf numFmtId="0" fontId="2" fillId="4" borderId="4" xfId="1" applyFont="1" applyFill="1" applyBorder="1" applyAlignment="1">
      <alignment horizontal="right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2" fillId="5" borderId="3" xfId="1" applyFont="1" applyFill="1" applyBorder="1" applyAlignment="1">
      <alignment horizontal="center"/>
    </xf>
    <xf numFmtId="1" fontId="4" fillId="6" borderId="4" xfId="1" applyNumberFormat="1" applyFont="1" applyFill="1" applyBorder="1" applyAlignment="1">
      <alignment horizontal="right"/>
    </xf>
    <xf numFmtId="164" fontId="2" fillId="2" borderId="3" xfId="1" applyNumberFormat="1" applyFont="1" applyFill="1" applyBorder="1" applyAlignment="1">
      <alignment horizontal="center"/>
    </xf>
    <xf numFmtId="2" fontId="2" fillId="5" borderId="3" xfId="1" applyNumberFormat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164" fontId="2" fillId="3" borderId="3" xfId="1" applyNumberFormat="1" applyFont="1" applyFill="1" applyBorder="1" applyAlignment="1">
      <alignment horizontal="right"/>
    </xf>
    <xf numFmtId="2" fontId="0" fillId="0" borderId="0" xfId="0" applyNumberFormat="1"/>
    <xf numFmtId="166" fontId="0" fillId="0" borderId="0" xfId="0" applyNumberFormat="1"/>
    <xf numFmtId="14" fontId="1" fillId="2" borderId="1" xfId="1" applyNumberFormat="1" applyFill="1" applyBorder="1" applyAlignment="1">
      <alignment horizontal="right"/>
    </xf>
    <xf numFmtId="0" fontId="1" fillId="2" borderId="2" xfId="1" applyFill="1" applyBorder="1" applyAlignment="1">
      <alignment horizontal="right"/>
    </xf>
    <xf numFmtId="0" fontId="2" fillId="2" borderId="1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7" xfId="1" applyBorder="1" applyAlignment="1">
      <alignment horizontal="center"/>
    </xf>
    <xf numFmtId="0" fontId="1" fillId="2" borderId="1" xfId="1" applyFill="1" applyBorder="1" applyAlignment="1">
      <alignment horizontal="center"/>
    </xf>
    <xf numFmtId="0" fontId="1" fillId="2" borderId="5" xfId="1" applyFill="1" applyBorder="1" applyAlignment="1">
      <alignment horizontal="center"/>
    </xf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164" fontId="6" fillId="0" borderId="4" xfId="1" applyNumberFormat="1" applyFont="1" applyBorder="1" applyAlignment="1">
      <alignment horizontal="right"/>
    </xf>
  </cellXfs>
  <cellStyles count="2">
    <cellStyle name="Обычный" xfId="0" builtinId="0"/>
    <cellStyle name="Обычный_Раскл-накл ф.22 СЕНТЯБРЬ 2011 накладные 167 и 179" xfId="1" xr:uid="{CBED250A-8FC0-4F78-A88F-A894B8F7B858}"/>
  </cellStyles>
  <dxfs count="3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B6F4D-253E-4162-9687-DF33233F2672}">
  <dimension ref="A1:BW21"/>
  <sheetViews>
    <sheetView showZeros="0" tabSelected="1" workbookViewId="0">
      <selection activeCell="H14" sqref="H14"/>
    </sheetView>
  </sheetViews>
  <sheetFormatPr defaultRowHeight="15" x14ac:dyDescent="0.25"/>
  <cols>
    <col min="4" max="4" width="14.7109375" bestFit="1" customWidth="1"/>
    <col min="8" max="8" width="10.140625" bestFit="1" customWidth="1"/>
  </cols>
  <sheetData>
    <row r="1" spans="1:75" x14ac:dyDescent="0.25">
      <c r="H1" s="23">
        <v>45292</v>
      </c>
      <c r="I1" s="23">
        <v>45293</v>
      </c>
      <c r="J1" s="23">
        <v>45294</v>
      </c>
      <c r="K1" s="23">
        <v>45295</v>
      </c>
      <c r="L1" s="23">
        <v>45296</v>
      </c>
      <c r="M1" s="23">
        <v>45297</v>
      </c>
      <c r="N1" s="23">
        <v>45298</v>
      </c>
      <c r="O1" s="23">
        <v>45299</v>
      </c>
      <c r="P1" s="23">
        <v>45300</v>
      </c>
      <c r="Q1" s="23">
        <v>45301</v>
      </c>
      <c r="R1" s="23">
        <v>45302</v>
      </c>
      <c r="S1" s="23">
        <v>45303</v>
      </c>
      <c r="T1" s="23">
        <v>45304</v>
      </c>
      <c r="U1" s="23">
        <v>45305</v>
      </c>
      <c r="V1" s="23">
        <v>45306</v>
      </c>
      <c r="W1" s="23">
        <v>45307</v>
      </c>
      <c r="X1" s="23">
        <v>45308</v>
      </c>
      <c r="Y1" s="23">
        <v>45309</v>
      </c>
      <c r="Z1" s="23">
        <v>45310</v>
      </c>
      <c r="AA1" s="23">
        <v>45311</v>
      </c>
      <c r="AB1" s="23">
        <v>45312</v>
      </c>
      <c r="AC1" s="23">
        <v>45313</v>
      </c>
      <c r="AD1" s="23">
        <v>45314</v>
      </c>
      <c r="AE1" s="23">
        <v>45315</v>
      </c>
      <c r="AF1" s="23">
        <v>45316</v>
      </c>
      <c r="AG1" s="23">
        <v>45317</v>
      </c>
      <c r="AH1" s="23">
        <v>45318</v>
      </c>
      <c r="AI1" s="23">
        <v>45319</v>
      </c>
      <c r="AJ1" s="23">
        <v>45320</v>
      </c>
      <c r="AK1" s="23">
        <v>45321</v>
      </c>
      <c r="AL1" s="23">
        <v>45322</v>
      </c>
      <c r="AM1" s="23">
        <v>45323</v>
      </c>
      <c r="AN1" s="23">
        <v>45324</v>
      </c>
      <c r="AO1" s="23">
        <v>45325</v>
      </c>
      <c r="AP1" s="23">
        <v>45326</v>
      </c>
      <c r="AQ1" s="23">
        <v>45327</v>
      </c>
      <c r="AR1" s="23">
        <v>45328</v>
      </c>
    </row>
    <row r="2" spans="1:75" x14ac:dyDescent="0.25">
      <c r="H2" s="22">
        <f>$D$5</f>
        <v>0.25</v>
      </c>
      <c r="I2" s="22">
        <f t="shared" ref="I2:AR2" si="0">$D$5</f>
        <v>0.25</v>
      </c>
      <c r="J2" s="22">
        <f t="shared" si="0"/>
        <v>0.25</v>
      </c>
      <c r="K2" s="22">
        <f t="shared" si="0"/>
        <v>0.25</v>
      </c>
      <c r="L2" s="22">
        <f t="shared" si="0"/>
        <v>0.25</v>
      </c>
      <c r="M2" s="22">
        <f t="shared" si="0"/>
        <v>0.25</v>
      </c>
      <c r="N2" s="22">
        <f t="shared" si="0"/>
        <v>0.25</v>
      </c>
      <c r="O2" s="22">
        <f t="shared" si="0"/>
        <v>0.25</v>
      </c>
      <c r="P2" s="22">
        <f t="shared" si="0"/>
        <v>0.25</v>
      </c>
      <c r="Q2" s="22">
        <f t="shared" si="0"/>
        <v>0.25</v>
      </c>
      <c r="R2" s="22">
        <f t="shared" si="0"/>
        <v>0.25</v>
      </c>
      <c r="S2" s="22">
        <f t="shared" si="0"/>
        <v>0.25</v>
      </c>
      <c r="T2" s="22">
        <f t="shared" si="0"/>
        <v>0.25</v>
      </c>
      <c r="U2" s="22">
        <f t="shared" si="0"/>
        <v>0.25</v>
      </c>
      <c r="V2" s="22">
        <f t="shared" si="0"/>
        <v>0.25</v>
      </c>
      <c r="W2" s="22">
        <f t="shared" si="0"/>
        <v>0.25</v>
      </c>
      <c r="X2" s="22">
        <f t="shared" si="0"/>
        <v>0.25</v>
      </c>
      <c r="Y2" s="22">
        <f t="shared" si="0"/>
        <v>0.25</v>
      </c>
      <c r="Z2" s="22">
        <f t="shared" si="0"/>
        <v>0.25</v>
      </c>
      <c r="AA2" s="22">
        <f t="shared" si="0"/>
        <v>0.25</v>
      </c>
      <c r="AB2" s="22">
        <f t="shared" si="0"/>
        <v>0.25</v>
      </c>
      <c r="AC2" s="22">
        <f t="shared" si="0"/>
        <v>0.25</v>
      </c>
      <c r="AD2" s="22">
        <f t="shared" si="0"/>
        <v>0.25</v>
      </c>
      <c r="AE2" s="22">
        <f t="shared" si="0"/>
        <v>0.25</v>
      </c>
      <c r="AF2" s="22">
        <f t="shared" si="0"/>
        <v>0.25</v>
      </c>
      <c r="AG2" s="22">
        <f t="shared" si="0"/>
        <v>0.25</v>
      </c>
      <c r="AH2" s="22">
        <f t="shared" si="0"/>
        <v>0.25</v>
      </c>
      <c r="AI2" s="22">
        <f t="shared" si="0"/>
        <v>0.25</v>
      </c>
      <c r="AJ2" s="22">
        <f t="shared" si="0"/>
        <v>0.25</v>
      </c>
      <c r="AK2" s="22">
        <f t="shared" si="0"/>
        <v>0.25</v>
      </c>
      <c r="AL2" s="22">
        <f t="shared" si="0"/>
        <v>0.25</v>
      </c>
      <c r="AM2" s="22">
        <f t="shared" si="0"/>
        <v>0.25</v>
      </c>
      <c r="AN2" s="22">
        <f t="shared" si="0"/>
        <v>0.25</v>
      </c>
      <c r="AO2" s="22">
        <f t="shared" si="0"/>
        <v>0.25</v>
      </c>
      <c r="AP2" s="22">
        <f t="shared" si="0"/>
        <v>0.25</v>
      </c>
      <c r="AQ2" s="22">
        <f t="shared" si="0"/>
        <v>0.25</v>
      </c>
      <c r="AR2" s="22">
        <f t="shared" si="0"/>
        <v>0.25</v>
      </c>
    </row>
    <row r="3" spans="1:75" s="1" customFormat="1" ht="15.75" customHeight="1" x14ac:dyDescent="0.2">
      <c r="A3" s="1">
        <v>10</v>
      </c>
      <c r="B3" s="31" t="s">
        <v>0</v>
      </c>
      <c r="C3" s="32"/>
      <c r="D3" s="4">
        <f>SUM(D9:D13)</f>
        <v>159.44999999999999</v>
      </c>
      <c r="E3" s="5"/>
      <c r="F3" s="6"/>
      <c r="G3" s="7" t="s">
        <v>1</v>
      </c>
      <c r="H3" s="8">
        <f>0.05</f>
        <v>0.05</v>
      </c>
      <c r="I3" s="8">
        <f t="shared" ref="I3:AO3" si="1">0.05</f>
        <v>0.05</v>
      </c>
      <c r="J3" s="8">
        <f t="shared" si="1"/>
        <v>0.05</v>
      </c>
      <c r="K3" s="8">
        <f t="shared" si="1"/>
        <v>0.05</v>
      </c>
      <c r="L3" s="8">
        <f t="shared" si="1"/>
        <v>0.05</v>
      </c>
      <c r="M3" s="8">
        <f t="shared" si="1"/>
        <v>0.05</v>
      </c>
      <c r="N3" s="8">
        <f t="shared" si="1"/>
        <v>0.05</v>
      </c>
      <c r="O3" s="8">
        <f t="shared" si="1"/>
        <v>0.05</v>
      </c>
      <c r="P3" s="8">
        <f t="shared" si="1"/>
        <v>0.05</v>
      </c>
      <c r="Q3" s="8">
        <f t="shared" si="1"/>
        <v>0.05</v>
      </c>
      <c r="R3" s="8">
        <f t="shared" si="1"/>
        <v>0.05</v>
      </c>
      <c r="S3" s="8">
        <f t="shared" si="1"/>
        <v>0.05</v>
      </c>
      <c r="T3" s="8">
        <f t="shared" si="1"/>
        <v>0.05</v>
      </c>
      <c r="U3" s="8">
        <f t="shared" si="1"/>
        <v>0.05</v>
      </c>
      <c r="V3" s="8">
        <f t="shared" si="1"/>
        <v>0.05</v>
      </c>
      <c r="W3" s="8">
        <f t="shared" si="1"/>
        <v>0.05</v>
      </c>
      <c r="X3" s="8">
        <f t="shared" si="1"/>
        <v>0.05</v>
      </c>
      <c r="Y3" s="8">
        <f t="shared" si="1"/>
        <v>0.05</v>
      </c>
      <c r="Z3" s="8">
        <f t="shared" si="1"/>
        <v>0.05</v>
      </c>
      <c r="AA3" s="8">
        <f t="shared" si="1"/>
        <v>0.05</v>
      </c>
      <c r="AB3" s="8">
        <f t="shared" si="1"/>
        <v>0.05</v>
      </c>
      <c r="AC3" s="8">
        <f t="shared" si="1"/>
        <v>0.05</v>
      </c>
      <c r="AD3" s="8">
        <f t="shared" si="1"/>
        <v>0.05</v>
      </c>
      <c r="AE3" s="8">
        <f t="shared" si="1"/>
        <v>0.05</v>
      </c>
      <c r="AF3" s="8">
        <f t="shared" si="1"/>
        <v>0.05</v>
      </c>
      <c r="AG3" s="8">
        <f t="shared" si="1"/>
        <v>0.05</v>
      </c>
      <c r="AH3" s="8">
        <f t="shared" si="1"/>
        <v>0.05</v>
      </c>
      <c r="AI3" s="8">
        <f t="shared" si="1"/>
        <v>0.05</v>
      </c>
      <c r="AJ3" s="8">
        <f t="shared" si="1"/>
        <v>0.05</v>
      </c>
      <c r="AK3" s="8">
        <f t="shared" si="1"/>
        <v>0.05</v>
      </c>
      <c r="AL3" s="8">
        <f t="shared" si="1"/>
        <v>0.05</v>
      </c>
      <c r="AM3" s="8">
        <f t="shared" si="1"/>
        <v>0.05</v>
      </c>
      <c r="AN3" s="8">
        <f t="shared" si="1"/>
        <v>0.05</v>
      </c>
      <c r="AO3" s="8">
        <f t="shared" si="1"/>
        <v>0.05</v>
      </c>
      <c r="AP3" s="8">
        <f t="shared" ref="AP3:AR3" si="2">0.05</f>
        <v>0.05</v>
      </c>
      <c r="AQ3" s="8">
        <f t="shared" si="2"/>
        <v>0.05</v>
      </c>
      <c r="AR3" s="8">
        <f t="shared" si="2"/>
        <v>0.05</v>
      </c>
      <c r="AS3" s="9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</row>
    <row r="4" spans="1:75" s="1" customFormat="1" ht="15.75" customHeight="1" x14ac:dyDescent="0.2">
      <c r="A4" s="1">
        <v>11</v>
      </c>
      <c r="B4" s="2"/>
      <c r="C4" s="3"/>
      <c r="D4" s="7"/>
      <c r="E4" s="5"/>
      <c r="F4" s="6"/>
      <c r="G4" s="7" t="s">
        <v>2</v>
      </c>
      <c r="H4" s="8">
        <f>0.15</f>
        <v>0.15</v>
      </c>
      <c r="I4" s="8">
        <f t="shared" ref="I4:AR4" si="3">0.15</f>
        <v>0.15</v>
      </c>
      <c r="J4" s="8">
        <f t="shared" si="3"/>
        <v>0.15</v>
      </c>
      <c r="K4" s="8">
        <f t="shared" si="3"/>
        <v>0.15</v>
      </c>
      <c r="L4" s="8">
        <f t="shared" si="3"/>
        <v>0.15</v>
      </c>
      <c r="M4" s="8">
        <f t="shared" si="3"/>
        <v>0.15</v>
      </c>
      <c r="N4" s="8">
        <f t="shared" si="3"/>
        <v>0.15</v>
      </c>
      <c r="O4" s="8">
        <f t="shared" si="3"/>
        <v>0.15</v>
      </c>
      <c r="P4" s="8">
        <f t="shared" si="3"/>
        <v>0.15</v>
      </c>
      <c r="Q4" s="8">
        <f t="shared" si="3"/>
        <v>0.15</v>
      </c>
      <c r="R4" s="8">
        <f t="shared" si="3"/>
        <v>0.15</v>
      </c>
      <c r="S4" s="8">
        <f t="shared" si="3"/>
        <v>0.15</v>
      </c>
      <c r="T4" s="8">
        <f t="shared" si="3"/>
        <v>0.15</v>
      </c>
      <c r="U4" s="8">
        <f t="shared" si="3"/>
        <v>0.15</v>
      </c>
      <c r="V4" s="8">
        <f t="shared" si="3"/>
        <v>0.15</v>
      </c>
      <c r="W4" s="8">
        <f t="shared" si="3"/>
        <v>0.15</v>
      </c>
      <c r="X4" s="8">
        <f t="shared" si="3"/>
        <v>0.15</v>
      </c>
      <c r="Y4" s="8">
        <f t="shared" si="3"/>
        <v>0.15</v>
      </c>
      <c r="Z4" s="8">
        <f t="shared" si="3"/>
        <v>0.15</v>
      </c>
      <c r="AA4" s="8">
        <f t="shared" si="3"/>
        <v>0.15</v>
      </c>
      <c r="AB4" s="8">
        <f t="shared" si="3"/>
        <v>0.15</v>
      </c>
      <c r="AC4" s="8">
        <f t="shared" si="3"/>
        <v>0.15</v>
      </c>
      <c r="AD4" s="8">
        <f t="shared" si="3"/>
        <v>0.15</v>
      </c>
      <c r="AE4" s="8">
        <f t="shared" si="3"/>
        <v>0.15</v>
      </c>
      <c r="AF4" s="8">
        <f t="shared" si="3"/>
        <v>0.15</v>
      </c>
      <c r="AG4" s="8">
        <f t="shared" si="3"/>
        <v>0.15</v>
      </c>
      <c r="AH4" s="8">
        <f t="shared" si="3"/>
        <v>0.15</v>
      </c>
      <c r="AI4" s="8">
        <f t="shared" si="3"/>
        <v>0.15</v>
      </c>
      <c r="AJ4" s="8">
        <f t="shared" si="3"/>
        <v>0.15</v>
      </c>
      <c r="AK4" s="8">
        <f t="shared" si="3"/>
        <v>0.15</v>
      </c>
      <c r="AL4" s="8">
        <f t="shared" si="3"/>
        <v>0.15</v>
      </c>
      <c r="AM4" s="8">
        <f t="shared" si="3"/>
        <v>0.15</v>
      </c>
      <c r="AN4" s="8">
        <f t="shared" si="3"/>
        <v>0.15</v>
      </c>
      <c r="AO4" s="8">
        <f t="shared" si="3"/>
        <v>0.15</v>
      </c>
      <c r="AP4" s="8">
        <f t="shared" si="3"/>
        <v>0.15</v>
      </c>
      <c r="AQ4" s="8">
        <f t="shared" si="3"/>
        <v>0.15</v>
      </c>
      <c r="AR4" s="8">
        <f t="shared" si="3"/>
        <v>0.15</v>
      </c>
      <c r="AS4" s="9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</row>
    <row r="5" spans="1:75" s="1" customFormat="1" ht="15.75" customHeight="1" x14ac:dyDescent="0.2">
      <c r="A5" s="1">
        <v>12</v>
      </c>
      <c r="B5" s="31" t="s">
        <v>6</v>
      </c>
      <c r="C5" s="32"/>
      <c r="D5" s="4">
        <v>0.25</v>
      </c>
      <c r="E5" s="5"/>
      <c r="F5" s="6"/>
      <c r="G5" s="7" t="s">
        <v>3</v>
      </c>
      <c r="H5" s="8">
        <v>0.05</v>
      </c>
      <c r="I5" s="8">
        <v>1.05</v>
      </c>
      <c r="J5" s="8">
        <v>2.0499999999999998</v>
      </c>
      <c r="K5" s="8">
        <v>3.05</v>
      </c>
      <c r="L5" s="8">
        <v>4.05</v>
      </c>
      <c r="M5" s="8">
        <v>5.05</v>
      </c>
      <c r="N5" s="8">
        <v>6.05</v>
      </c>
      <c r="O5" s="8">
        <v>7.05</v>
      </c>
      <c r="P5" s="8">
        <v>8.0500000000000007</v>
      </c>
      <c r="Q5" s="8">
        <v>9.0500000000000007</v>
      </c>
      <c r="R5" s="8">
        <v>10.050000000000001</v>
      </c>
      <c r="S5" s="8">
        <v>11.05</v>
      </c>
      <c r="T5" s="8">
        <v>12.05</v>
      </c>
      <c r="U5" s="8">
        <v>13.05</v>
      </c>
      <c r="V5" s="8">
        <v>14.05</v>
      </c>
      <c r="W5" s="8">
        <v>15.05</v>
      </c>
      <c r="X5" s="8">
        <v>16.05</v>
      </c>
      <c r="Y5" s="8">
        <v>17.05</v>
      </c>
      <c r="Z5" s="8">
        <v>18.05</v>
      </c>
      <c r="AA5" s="8">
        <v>19.05</v>
      </c>
      <c r="AB5" s="8">
        <v>20.05</v>
      </c>
      <c r="AC5" s="8">
        <v>21.05</v>
      </c>
      <c r="AD5" s="8">
        <v>22.05</v>
      </c>
      <c r="AE5" s="8">
        <v>23.05</v>
      </c>
      <c r="AF5" s="8">
        <v>24.05</v>
      </c>
      <c r="AG5" s="8">
        <v>25.05</v>
      </c>
      <c r="AH5" s="8">
        <v>26.05</v>
      </c>
      <c r="AI5" s="8">
        <v>27.05</v>
      </c>
      <c r="AJ5" s="8">
        <v>28.05</v>
      </c>
      <c r="AK5" s="8">
        <v>29.05</v>
      </c>
      <c r="AL5" s="8">
        <v>30.05</v>
      </c>
      <c r="AM5" s="8">
        <v>31.05</v>
      </c>
      <c r="AN5" s="8">
        <v>32.049999999999997</v>
      </c>
      <c r="AO5" s="8">
        <v>33.049999999999997</v>
      </c>
      <c r="AP5" s="8">
        <v>34.049999999999997</v>
      </c>
      <c r="AQ5" s="8">
        <v>35.049999999999997</v>
      </c>
      <c r="AR5" s="8">
        <v>36.049999999999997</v>
      </c>
      <c r="AS5" s="9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</row>
    <row r="6" spans="1:75" s="1" customFormat="1" ht="15" customHeight="1" x14ac:dyDescent="0.2">
      <c r="A6" s="1">
        <v>13</v>
      </c>
      <c r="B6" s="33"/>
      <c r="C6" s="34"/>
      <c r="D6" s="7"/>
      <c r="E6" s="5"/>
      <c r="F6" s="6"/>
      <c r="G6" s="7" t="s">
        <v>4</v>
      </c>
      <c r="H6" s="11">
        <f>H2*H7</f>
        <v>9.5</v>
      </c>
      <c r="I6" s="11">
        <f t="shared" ref="I6:AR6" si="4">I2*I7</f>
        <v>11.25</v>
      </c>
      <c r="J6" s="11">
        <f t="shared" si="4"/>
        <v>9.5</v>
      </c>
      <c r="K6" s="11">
        <f t="shared" si="4"/>
        <v>9.5</v>
      </c>
      <c r="L6" s="11">
        <f t="shared" si="4"/>
        <v>9.5</v>
      </c>
      <c r="M6" s="11">
        <f t="shared" si="4"/>
        <v>3.75</v>
      </c>
      <c r="N6" s="11">
        <f t="shared" si="4"/>
        <v>3.75</v>
      </c>
      <c r="O6" s="11">
        <f t="shared" si="4"/>
        <v>3.75</v>
      </c>
      <c r="P6" s="11">
        <f t="shared" si="4"/>
        <v>3.75</v>
      </c>
      <c r="Q6" s="11">
        <f t="shared" si="4"/>
        <v>3.75</v>
      </c>
      <c r="R6" s="11">
        <f t="shared" si="4"/>
        <v>3.75</v>
      </c>
      <c r="S6" s="11">
        <f t="shared" si="4"/>
        <v>3.75</v>
      </c>
      <c r="T6" s="11">
        <f t="shared" si="4"/>
        <v>3.75</v>
      </c>
      <c r="U6" s="11">
        <f t="shared" si="4"/>
        <v>3.75</v>
      </c>
      <c r="V6" s="11">
        <f t="shared" si="4"/>
        <v>3.75</v>
      </c>
      <c r="W6" s="11">
        <f t="shared" si="4"/>
        <v>3.75</v>
      </c>
      <c r="X6" s="11">
        <f t="shared" si="4"/>
        <v>3.75</v>
      </c>
      <c r="Y6" s="11">
        <f t="shared" si="4"/>
        <v>3.75</v>
      </c>
      <c r="Z6" s="11">
        <f t="shared" si="4"/>
        <v>3.75</v>
      </c>
      <c r="AA6" s="11">
        <f t="shared" si="4"/>
        <v>9.5</v>
      </c>
      <c r="AB6" s="11">
        <f t="shared" si="4"/>
        <v>9.5</v>
      </c>
      <c r="AC6" s="11">
        <f t="shared" si="4"/>
        <v>9.5</v>
      </c>
      <c r="AD6" s="11">
        <f t="shared" si="4"/>
        <v>9.5</v>
      </c>
      <c r="AE6" s="11">
        <f t="shared" si="4"/>
        <v>9.5</v>
      </c>
      <c r="AF6" s="11">
        <f t="shared" si="4"/>
        <v>9.5</v>
      </c>
      <c r="AG6" s="11">
        <f t="shared" si="4"/>
        <v>9.5</v>
      </c>
      <c r="AH6" s="11">
        <f t="shared" si="4"/>
        <v>9.5</v>
      </c>
      <c r="AI6" s="11">
        <f t="shared" si="4"/>
        <v>9.5</v>
      </c>
      <c r="AJ6" s="11">
        <f t="shared" si="4"/>
        <v>9.5</v>
      </c>
      <c r="AK6" s="11">
        <f t="shared" si="4"/>
        <v>9.5</v>
      </c>
      <c r="AL6" s="11">
        <f t="shared" si="4"/>
        <v>9.5</v>
      </c>
      <c r="AM6" s="11">
        <f t="shared" si="4"/>
        <v>9.5</v>
      </c>
      <c r="AN6" s="11">
        <f t="shared" si="4"/>
        <v>9.5</v>
      </c>
      <c r="AO6" s="11">
        <f t="shared" si="4"/>
        <v>9.5</v>
      </c>
      <c r="AP6" s="11">
        <f t="shared" si="4"/>
        <v>9.5</v>
      </c>
      <c r="AQ6" s="11">
        <f t="shared" si="4"/>
        <v>9.5</v>
      </c>
      <c r="AR6" s="11">
        <f t="shared" si="4"/>
        <v>9.5</v>
      </c>
      <c r="AS6" s="12"/>
      <c r="AT6" s="12"/>
      <c r="AU6" s="12"/>
      <c r="AV6" s="12"/>
      <c r="AW6" s="12"/>
      <c r="AX6" s="12"/>
      <c r="AY6" s="12"/>
      <c r="AZ6" s="12"/>
      <c r="BA6" s="12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</row>
    <row r="7" spans="1:75" s="1" customFormat="1" ht="15" customHeight="1" x14ac:dyDescent="0.2">
      <c r="A7" s="1">
        <v>14</v>
      </c>
      <c r="B7" s="28" t="s">
        <v>7</v>
      </c>
      <c r="C7" s="29"/>
      <c r="D7" s="30"/>
      <c r="E7" s="5"/>
      <c r="F7" s="6"/>
      <c r="G7" s="7"/>
      <c r="H7" s="13">
        <v>38</v>
      </c>
      <c r="I7" s="13">
        <v>45</v>
      </c>
      <c r="J7" s="13">
        <v>38</v>
      </c>
      <c r="K7" s="13">
        <v>38</v>
      </c>
      <c r="L7" s="13">
        <v>38</v>
      </c>
      <c r="M7" s="13">
        <v>15</v>
      </c>
      <c r="N7" s="13">
        <v>15</v>
      </c>
      <c r="O7" s="13">
        <v>15</v>
      </c>
      <c r="P7" s="13">
        <v>15</v>
      </c>
      <c r="Q7" s="13">
        <v>15</v>
      </c>
      <c r="R7" s="13">
        <v>15</v>
      </c>
      <c r="S7" s="13">
        <v>15</v>
      </c>
      <c r="T7" s="13">
        <v>15</v>
      </c>
      <c r="U7" s="13">
        <v>15</v>
      </c>
      <c r="V7" s="13">
        <v>15</v>
      </c>
      <c r="W7" s="13">
        <v>15</v>
      </c>
      <c r="X7" s="13">
        <v>15</v>
      </c>
      <c r="Y7" s="13">
        <v>15</v>
      </c>
      <c r="Z7" s="13">
        <v>15</v>
      </c>
      <c r="AA7" s="13">
        <v>38</v>
      </c>
      <c r="AB7" s="13">
        <v>38</v>
      </c>
      <c r="AC7" s="13">
        <v>38</v>
      </c>
      <c r="AD7" s="13">
        <v>38</v>
      </c>
      <c r="AE7" s="13">
        <v>38</v>
      </c>
      <c r="AF7" s="13">
        <v>38</v>
      </c>
      <c r="AG7" s="13">
        <v>38</v>
      </c>
      <c r="AH7" s="13">
        <v>38</v>
      </c>
      <c r="AI7" s="13">
        <v>38</v>
      </c>
      <c r="AJ7" s="13">
        <v>38</v>
      </c>
      <c r="AK7" s="13">
        <v>38</v>
      </c>
      <c r="AL7" s="13">
        <v>38</v>
      </c>
      <c r="AM7" s="13">
        <v>38</v>
      </c>
      <c r="AN7" s="13">
        <v>38</v>
      </c>
      <c r="AO7" s="13">
        <v>38</v>
      </c>
      <c r="AP7" s="13">
        <v>38</v>
      </c>
      <c r="AQ7" s="13">
        <v>38</v>
      </c>
      <c r="AR7" s="13">
        <v>38</v>
      </c>
      <c r="AS7" s="12"/>
      <c r="AT7" s="12"/>
      <c r="AU7" s="12"/>
      <c r="AV7" s="12"/>
      <c r="AW7" s="12"/>
      <c r="AX7" s="12"/>
      <c r="AY7" s="12"/>
      <c r="AZ7" s="12"/>
      <c r="BA7" s="12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</row>
    <row r="8" spans="1:75" s="1" customFormat="1" ht="15" customHeight="1" x14ac:dyDescent="0.25">
      <c r="A8" s="1">
        <v>15</v>
      </c>
      <c r="B8" s="14"/>
      <c r="C8" s="15"/>
      <c r="D8" s="7"/>
      <c r="E8" s="5"/>
      <c r="F8" s="6"/>
      <c r="G8" s="16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2"/>
      <c r="AT8" s="12"/>
      <c r="AU8" s="12"/>
      <c r="AV8" s="12"/>
      <c r="AW8" s="12"/>
      <c r="AX8" s="12"/>
      <c r="AY8" s="12"/>
      <c r="AZ8" s="12"/>
      <c r="BA8" s="12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</row>
    <row r="9" spans="1:75" s="1" customFormat="1" ht="15" customHeight="1" x14ac:dyDescent="0.2">
      <c r="A9" s="1">
        <v>16</v>
      </c>
      <c r="B9" s="24">
        <v>45292</v>
      </c>
      <c r="C9" s="25"/>
      <c r="D9" s="18">
        <v>28.45</v>
      </c>
      <c r="E9" s="5"/>
      <c r="F9" s="6"/>
      <c r="G9" s="19"/>
      <c r="H9" s="11">
        <f>IF(H$1&gt;=$B$9,MIN($D$5*H$7-SUM(H8:H$8),$D9-SUM($G9:G9)),0)</f>
        <v>9.5</v>
      </c>
      <c r="I9" s="11">
        <f>IF(I$1&gt;=$B$9,MIN($D$5*I$7-SUM(I8:I$8),$D9-SUM($G9:H9)),0)</f>
        <v>11.25</v>
      </c>
      <c r="J9" s="11">
        <f>IF(J$1&gt;=$B$9,MIN($D$5*J$7-SUM(J8:J$8),$D9-SUM($G9:I9)),0)</f>
        <v>7.6999999999999993</v>
      </c>
      <c r="K9" s="11">
        <f>IF(K$1&gt;=$B$9,MIN($D$5*K$7-SUM(K8:K$8),$D9-SUM($G9:J9)),0)</f>
        <v>0</v>
      </c>
      <c r="L9" s="11">
        <f>IF(L$1&gt;=$B$9,MIN($D$5*L$7-SUM(L8:L$8),$D9-SUM($G9:K9)),0)</f>
        <v>0</v>
      </c>
      <c r="M9" s="11">
        <f>IF(M$1&gt;=$B$9,MIN($D$5*M$7-SUM(M8:M$8),$D9-SUM($G9:L9)),0)</f>
        <v>0</v>
      </c>
      <c r="N9" s="11">
        <f>IF(N$1&gt;=$B$9,MIN($D$5*N$7-SUM(N8:N$8),$D9-SUM($G9:M9)),0)</f>
        <v>0</v>
      </c>
      <c r="O9" s="11">
        <f>IF(O$1&gt;=$B$9,MIN($D$5*O$7-SUM(O8:O$8),$D9-SUM($G9:N9)),0)</f>
        <v>0</v>
      </c>
      <c r="P9" s="11">
        <f>IF(P$1&gt;=$B$9,MIN($D$5*P$7-SUM(P8:P$8),$D9-SUM($G9:O9)),0)</f>
        <v>0</v>
      </c>
      <c r="Q9" s="11">
        <f>IF(Q$1&gt;=$B$9,MIN($D$5*Q$7-SUM(Q8:Q$8),$D9-SUM($G9:P9)),0)</f>
        <v>0</v>
      </c>
      <c r="R9" s="11">
        <f>IF(R$1&gt;=$B$9,MIN($D$5*R$7-SUM(R8:R$8),$D9-SUM($G9:Q9)),0)</f>
        <v>0</v>
      </c>
      <c r="S9" s="11">
        <f>IF(S$1&gt;=$B$9,MIN($D$5*S$7-SUM(S8:S$8),$D9-SUM($G9:R9)),0)</f>
        <v>0</v>
      </c>
      <c r="T9" s="11">
        <f>IF(T$1&gt;=$B$9,MIN($D$5*T$7-SUM(T8:T$8),$D9-SUM($G9:S9)),0)</f>
        <v>0</v>
      </c>
      <c r="U9" s="11">
        <f>IF(U$1&gt;=$B$9,MIN($D$5*U$7-SUM(U8:U$8),$D9-SUM($G9:T9)),0)</f>
        <v>0</v>
      </c>
      <c r="V9" s="11">
        <f>IF(V$1&gt;=$B$9,MIN($D$5*V$7-SUM(V8:V$8),$D9-SUM($G9:U9)),0)</f>
        <v>0</v>
      </c>
      <c r="W9" s="11">
        <f>IF(W$1&gt;=$B$9,MIN($D$5*W$7-SUM(W8:W$8),$D9-SUM($G9:V9)),0)</f>
        <v>0</v>
      </c>
      <c r="X9" s="11">
        <f>IF(X$1&gt;=$B$9,MIN($D$5*X$7-SUM(X8:X$8),$D9-SUM($G9:W9)),0)</f>
        <v>0</v>
      </c>
      <c r="Y9" s="11">
        <f>IF(Y$1&gt;=$B$9,MIN($D$5*Y$7-SUM(Y8:Y$8),$D9-SUM($G9:X9)),0)</f>
        <v>0</v>
      </c>
      <c r="Z9" s="11">
        <f>IF(Z$1&gt;=$B$9,MIN($D$5*Z$7-SUM(Z8:Z$8),$D9-SUM($G9:Y9)),0)</f>
        <v>0</v>
      </c>
      <c r="AA9" s="11">
        <f>IF(AA$1&gt;=$B$9,MIN($D$5*AA$7-SUM(AA8:AA$8),$D9-SUM($G9:Z9)),0)</f>
        <v>0</v>
      </c>
      <c r="AB9" s="11">
        <f>IF(AB$1&gt;=$B$9,MIN($D$5*AB$7-SUM(AB8:AB$8),$D9-SUM($G9:AA9)),0)</f>
        <v>0</v>
      </c>
      <c r="AC9" s="11">
        <f>IF(AC$1&gt;=$B$9,MIN($D$5*AC$7-SUM(AC8:AC$8),$D9-SUM($G9:AB9)),0)</f>
        <v>0</v>
      </c>
      <c r="AD9" s="11">
        <f>IF(AD$1&gt;=$B$9,MIN($D$5*AD$7-SUM(AD8:AD$8),$D9-SUM($G9:AC9)),0)</f>
        <v>0</v>
      </c>
      <c r="AE9" s="11">
        <f>IF(AE$1&gt;=$B$9,MIN($D$5*AE$7-SUM(AE8:AE$8),$D9-SUM($G9:AD9)),0)</f>
        <v>0</v>
      </c>
      <c r="AF9" s="11">
        <f>IF(AF$1&gt;=$B$9,MIN($D$5*AF$7-SUM(AF8:AF$8),$D9-SUM($G9:AE9)),0)</f>
        <v>0</v>
      </c>
      <c r="AG9" s="11">
        <f>IF(AG$1&gt;=$B$9,MIN($D$5*AG$7-SUM(AG8:AG$8),$D9-SUM($G9:AF9)),0)</f>
        <v>0</v>
      </c>
      <c r="AH9" s="11">
        <f>IF(AH$1&gt;=$B$9,MIN($D$5*AH$7-SUM(AH8:AH$8),$D9-SUM($G9:AG9)),0)</f>
        <v>0</v>
      </c>
      <c r="AI9" s="11">
        <f>IF(AI$1&gt;=$B$9,MIN($D$5*AI$7-SUM(AI8:AI$8),$D9-SUM($G9:AH9)),0)</f>
        <v>0</v>
      </c>
      <c r="AJ9" s="11">
        <f>IF(AJ$1&gt;=$B$9,MIN($D$5*AJ$7-SUM(AJ8:AJ$8),$D9-SUM($G9:AI9)),0)</f>
        <v>0</v>
      </c>
      <c r="AK9" s="11">
        <f>IF(AK$1&gt;=$B$9,MIN($D$5*AK$7-SUM(AK8:AK$8),$D9-SUM($G9:AJ9)),0)</f>
        <v>0</v>
      </c>
      <c r="AL9" s="11">
        <f>IF(AL$1&gt;=$B$9,MIN($D$5*AL$7-SUM(AL8:AL$8),$D9-SUM($G9:AK9)),0)</f>
        <v>0</v>
      </c>
      <c r="AM9" s="11">
        <f>IF(AM$1&gt;=$B$9,MIN($D$5*AM$7-SUM(AM8:AM$8),$D9-SUM($G9:AL9)),0)</f>
        <v>0</v>
      </c>
      <c r="AN9" s="11">
        <f>IF(AN$1&gt;=$B$9,MIN($D$5*AN$7-SUM(AN8:AN$8),$D9-SUM($G9:AM9)),0)</f>
        <v>0</v>
      </c>
      <c r="AO9" s="11">
        <f>IF(AO$1&gt;=$B$9,MIN($D$5*AO$7-SUM(AO8:AO$8),$D9-SUM($G9:AN9)),0)</f>
        <v>0</v>
      </c>
      <c r="AP9" s="11">
        <f>IF(AP$1&gt;=$B$9,MIN($D$5*AP$7-SUM(AP8:AP$8),$D9-SUM($G9:AO9)),0)</f>
        <v>0</v>
      </c>
      <c r="AQ9" s="11">
        <f>IF(AQ$1&gt;=$B$9,MIN($D$5*AQ$7-SUM(AQ8:AQ$8),$D9-SUM($G9:AP9)),0)</f>
        <v>0</v>
      </c>
      <c r="AR9" s="11">
        <f>IF(AR$1&gt;=$B$9,MIN($D$5*AR$7-SUM(AR8:AR$8),$D9-SUM($G9:AQ9)),0)</f>
        <v>0</v>
      </c>
      <c r="AS9" s="12"/>
      <c r="AT9" s="12"/>
      <c r="AU9" s="12"/>
      <c r="AV9" s="12"/>
      <c r="AW9" s="12"/>
      <c r="AX9" s="12"/>
      <c r="AY9" s="12"/>
      <c r="AZ9" s="12"/>
      <c r="BA9" s="12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</row>
    <row r="10" spans="1:75" s="1" customFormat="1" ht="15" customHeight="1" x14ac:dyDescent="0.2">
      <c r="A10" s="1">
        <v>17</v>
      </c>
      <c r="B10" s="24">
        <v>45295</v>
      </c>
      <c r="C10" s="25"/>
      <c r="D10" s="18">
        <v>10</v>
      </c>
      <c r="E10" s="5"/>
      <c r="F10" s="6"/>
      <c r="G10" s="19"/>
      <c r="H10" s="11">
        <f>IF(H$1&gt;=$B$10,MIN($D$5*H$7-SUM(H8:H$9),$D10-SUM($G10:G10)),0)</f>
        <v>0</v>
      </c>
      <c r="I10" s="11">
        <f>IF(I$1&gt;=$B$10,MIN($D$5*I$7-SUM(I8:I$9),$D10-SUM($G10:H10)),0)</f>
        <v>0</v>
      </c>
      <c r="J10" s="11">
        <f>IF(J$1&gt;=$B$10,MIN($D$5*J$7-SUM(J8:J$9),$D10-SUM($G10:I10)),0)</f>
        <v>0</v>
      </c>
      <c r="K10" s="11">
        <f>IF(K$1&gt;=$B$10,MIN($D$5*K$7-SUM(K8:K$9),$D10-SUM($G10:J10)),0)</f>
        <v>9.5</v>
      </c>
      <c r="L10" s="11">
        <f>IF(L$1&gt;=$B$10,MIN($D$5*L$7-SUM(L8:L$9),$D10-SUM($G10:K10)),0)</f>
        <v>0.5</v>
      </c>
      <c r="M10" s="11">
        <f>IF(M$1&gt;=$B$10,MIN($D$5*M$7-SUM(M8:M$9),$D10-SUM($G10:L10)),0)</f>
        <v>0</v>
      </c>
      <c r="N10" s="11">
        <f>IF(N$1&gt;=$B$10,MIN($D$5*N$7-SUM(N8:N$9),$D10-SUM($G10:M10)),0)</f>
        <v>0</v>
      </c>
      <c r="O10" s="11">
        <f>IF(O$1&gt;=$B$10,MIN($D$5*O$7-SUM(O8:O$9),$D10-SUM($G10:N10)),0)</f>
        <v>0</v>
      </c>
      <c r="P10" s="11">
        <f>IF(P$1&gt;=$B$10,MIN($D$5*P$7-SUM(P8:P$9),$D10-SUM($G10:O10)),0)</f>
        <v>0</v>
      </c>
      <c r="Q10" s="11">
        <f>IF(Q$1&gt;=$B$10,MIN($D$5*Q$7-SUM(Q8:Q$9),$D10-SUM($G10:P10)),0)</f>
        <v>0</v>
      </c>
      <c r="R10" s="11">
        <f>IF(R$1&gt;=$B$10,MIN($D$5*R$7-SUM(R8:R$9),$D10-SUM($G10:Q10)),0)</f>
        <v>0</v>
      </c>
      <c r="S10" s="11">
        <f>IF(S$1&gt;=$B$10,MIN($D$5*S$7-SUM(S8:S$9),$D10-SUM($G10:R10)),0)</f>
        <v>0</v>
      </c>
      <c r="T10" s="11">
        <f>IF(T$1&gt;=$B$10,MIN($D$5*T$7-SUM(T8:T$9),$D10-SUM($G10:S10)),0)</f>
        <v>0</v>
      </c>
      <c r="U10" s="11">
        <f>IF(U$1&gt;=$B$10,MIN($D$5*U$7-SUM(U8:U$9),$D10-SUM($G10:T10)),0)</f>
        <v>0</v>
      </c>
      <c r="V10" s="11">
        <f>IF(V$1&gt;=$B$10,MIN($D$5*V$7-SUM(V8:V$9),$D10-SUM($G10:U10)),0)</f>
        <v>0</v>
      </c>
      <c r="W10" s="11">
        <f>IF(W$1&gt;=$B$10,MIN($D$5*W$7-SUM(W8:W$9),$D10-SUM($G10:V10)),0)</f>
        <v>0</v>
      </c>
      <c r="X10" s="11">
        <f>IF(X$1&gt;=$B$10,MIN($D$5*X$7-SUM(X8:X$9),$D10-SUM($G10:W10)),0)</f>
        <v>0</v>
      </c>
      <c r="Y10" s="11">
        <f>IF(Y$1&gt;=$B$10,MIN($D$5*Y$7-SUM(Y8:Y$9),$D10-SUM($G10:X10)),0)</f>
        <v>0</v>
      </c>
      <c r="Z10" s="11">
        <f>IF(Z$1&gt;=$B$10,MIN($D$5*Z$7-SUM(Z8:Z$9),$D10-SUM($G10:Y10)),0)</f>
        <v>0</v>
      </c>
      <c r="AA10" s="11">
        <f>IF(AA$1&gt;=$B$10,MIN($D$5*AA$7-SUM(AA8:AA$9),$D10-SUM($G10:Z10)),0)</f>
        <v>0</v>
      </c>
      <c r="AB10" s="11">
        <f>IF(AB$1&gt;=$B$10,MIN($D$5*AB$7-SUM(AB8:AB$9),$D10-SUM($G10:AA10)),0)</f>
        <v>0</v>
      </c>
      <c r="AC10" s="11">
        <f>IF(AC$1&gt;=$B$10,MIN($D$5*AC$7-SUM(AC8:AC$9),$D10-SUM($G10:AB10)),0)</f>
        <v>0</v>
      </c>
      <c r="AD10" s="11">
        <f>IF(AD$1&gt;=$B$10,MIN($D$5*AD$7-SUM(AD8:AD$9),$D10-SUM($G10:AC10)),0)</f>
        <v>0</v>
      </c>
      <c r="AE10" s="11">
        <f>IF(AE$1&gt;=$B$10,MIN($D$5*AE$7-SUM(AE8:AE$9),$D10-SUM($G10:AD10)),0)</f>
        <v>0</v>
      </c>
      <c r="AF10" s="11">
        <f>IF(AF$1&gt;=$B$10,MIN($D$5*AF$7-SUM(AF8:AF$9),$D10-SUM($G10:AE10)),0)</f>
        <v>0</v>
      </c>
      <c r="AG10" s="11">
        <f>IF(AG$1&gt;=$B$10,MIN($D$5*AG$7-SUM(AG8:AG$9),$D10-SUM($G10:AF10)),0)</f>
        <v>0</v>
      </c>
      <c r="AH10" s="11">
        <f>IF(AH$1&gt;=$B$10,MIN($D$5*AH$7-SUM(AH8:AH$9),$D10-SUM($G10:AG10)),0)</f>
        <v>0</v>
      </c>
      <c r="AI10" s="11">
        <f>IF(AI$1&gt;=$B$10,MIN($D$5*AI$7-SUM(AI8:AI$9),$D10-SUM($G10:AH10)),0)</f>
        <v>0</v>
      </c>
      <c r="AJ10" s="11">
        <f>IF(AJ$1&gt;=$B$10,MIN($D$5*AJ$7-SUM(AJ8:AJ$9),$D10-SUM($G10:AI10)),0)</f>
        <v>0</v>
      </c>
      <c r="AK10" s="11">
        <f>IF(AK$1&gt;=$B$10,MIN($D$5*AK$7-SUM(AK8:AK$9),$D10-SUM($G10:AJ10)),0)</f>
        <v>0</v>
      </c>
      <c r="AL10" s="11">
        <f>IF(AL$1&gt;=$B$10,MIN($D$5*AL$7-SUM(AL8:AL$9),$D10-SUM($G10:AK10)),0)</f>
        <v>0</v>
      </c>
      <c r="AM10" s="11">
        <f>IF(AM$1&gt;=$B$10,MIN($D$5*AM$7-SUM(AM8:AM$9),$D10-SUM($G10:AL10)),0)</f>
        <v>0</v>
      </c>
      <c r="AN10" s="11">
        <f>IF(AN$1&gt;=$B$10,MIN($D$5*AN$7-SUM(AN8:AN$9),$D10-SUM($G10:AM10)),0)</f>
        <v>0</v>
      </c>
      <c r="AO10" s="11">
        <f>IF(AO$1&gt;=$B$10,MIN($D$5*AO$7-SUM(AO8:AO$9),$D10-SUM($G10:AN10)),0)</f>
        <v>0</v>
      </c>
      <c r="AP10" s="11">
        <f>IF(AP$1&gt;=$B$10,MIN($D$5*AP$7-SUM(AP8:AP$9),$D10-SUM($G10:AO10)),0)</f>
        <v>0</v>
      </c>
      <c r="AQ10" s="11">
        <f>IF(AQ$1&gt;=$B$10,MIN($D$5*AQ$7-SUM(AQ8:AQ$9),$D10-SUM($G10:AP10)),0)</f>
        <v>0</v>
      </c>
      <c r="AR10" s="11">
        <f>IF(AR$1&gt;=$B$10,MIN($D$5*AR$7-SUM(AR8:AR$9),$D10-SUM($G10:AQ10)),0)</f>
        <v>0</v>
      </c>
      <c r="AS10" s="12"/>
      <c r="AT10" s="12"/>
      <c r="AU10" s="12"/>
      <c r="AV10" s="12"/>
      <c r="AW10" s="12"/>
      <c r="AX10" s="12"/>
      <c r="AY10" s="12"/>
      <c r="AZ10" s="12"/>
      <c r="BA10" s="12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</row>
    <row r="11" spans="1:75" s="1" customFormat="1" ht="15" customHeight="1" x14ac:dyDescent="0.2">
      <c r="A11" s="1">
        <v>18</v>
      </c>
      <c r="B11" s="24">
        <v>45297</v>
      </c>
      <c r="C11" s="25"/>
      <c r="D11" s="18">
        <v>8.5</v>
      </c>
      <c r="E11" s="5"/>
      <c r="F11" s="6"/>
      <c r="G11" s="19"/>
      <c r="H11" s="11">
        <f>IF(H$1&gt;=$B$11,MIN($D$5*H$7-SUM(H8:H$10),$D11-SUM($G11:G11)),0)</f>
        <v>0</v>
      </c>
      <c r="I11" s="11">
        <f>IF(I$1&gt;=$B$11,MIN($D$5*I$7-SUM(I8:I$10),$D11-SUM($G11:H11)),0)</f>
        <v>0</v>
      </c>
      <c r="J11" s="11">
        <f>IF(J$1&gt;=$B$11,MIN($D$5*J$7-SUM(J8:J$10),$D11-SUM($G11:I11)),0)</f>
        <v>0</v>
      </c>
      <c r="K11" s="11">
        <f>IF(K$1&gt;=$B$11,MIN($D$5*K$7-SUM(K8:K$10),$D11-SUM($G11:J11)),0)</f>
        <v>0</v>
      </c>
      <c r="L11" s="11">
        <f>IF(L$1&gt;=$B$11,MIN($D$5*L$7-SUM(L8:L$10),$D11-SUM($G11:K11)),0)</f>
        <v>0</v>
      </c>
      <c r="M11" s="11">
        <f>IF(M$1&gt;=$B$11,MIN($D$5*M$7-SUM(M8:M$10),$D11-SUM($G11:L11)),0)</f>
        <v>3.75</v>
      </c>
      <c r="N11" s="11">
        <f>IF(N$1&gt;=$B$11,MIN($D$5*N$7-SUM(N8:N$10),$D11-SUM($G11:M11)),0)</f>
        <v>3.75</v>
      </c>
      <c r="O11" s="11">
        <f>IF(O$1&gt;=$B$11,MIN($D$5*O$7-SUM(O8:O$10),$D11-SUM($G11:N11)),0)</f>
        <v>1</v>
      </c>
      <c r="P11" s="11">
        <f>IF(P$1&gt;=$B$11,MIN($D$5*P$7-SUM(P8:P$10),$D11-SUM($G11:O11)),0)</f>
        <v>0</v>
      </c>
      <c r="Q11" s="11">
        <f>IF(Q$1&gt;=$B$11,MIN($D$5*Q$7-SUM(Q8:Q$10),$D11-SUM($G11:P11)),0)</f>
        <v>0</v>
      </c>
      <c r="R11" s="11">
        <f>IF(R$1&gt;=$B$11,MIN($D$5*R$7-SUM(R8:R$10),$D11-SUM($G11:Q11)),0)</f>
        <v>0</v>
      </c>
      <c r="S11" s="11">
        <f>IF(S$1&gt;=$B$11,MIN($D$5*S$7-SUM(S8:S$10),$D11-SUM($G11:R11)),0)</f>
        <v>0</v>
      </c>
      <c r="T11" s="11">
        <f>IF(T$1&gt;=$B$11,MIN($D$5*T$7-SUM(T8:T$10),$D11-SUM($G11:S11)),0)</f>
        <v>0</v>
      </c>
      <c r="U11" s="11">
        <f>IF(U$1&gt;=$B$11,MIN($D$5*U$7-SUM(U8:U$10),$D11-SUM($G11:T11)),0)</f>
        <v>0</v>
      </c>
      <c r="V11" s="11">
        <f>IF(V$1&gt;=$B$11,MIN($D$5*V$7-SUM(V8:V$10),$D11-SUM($G11:U11)),0)</f>
        <v>0</v>
      </c>
      <c r="W11" s="11">
        <f>IF(W$1&gt;=$B$11,MIN($D$5*W$7-SUM(W8:W$10),$D11-SUM($G11:V11)),0)</f>
        <v>0</v>
      </c>
      <c r="X11" s="11">
        <f>IF(X$1&gt;=$B$11,MIN($D$5*X$7-SUM(X8:X$10),$D11-SUM($G11:W11)),0)</f>
        <v>0</v>
      </c>
      <c r="Y11" s="11">
        <f>IF(Y$1&gt;=$B$11,MIN($D$5*Y$7-SUM(Y8:Y$10),$D11-SUM($G11:X11)),0)</f>
        <v>0</v>
      </c>
      <c r="Z11" s="11">
        <f>IF(Z$1&gt;=$B$11,MIN($D$5*Z$7-SUM(Z8:Z$10),$D11-SUM($G11:Y11)),0)</f>
        <v>0</v>
      </c>
      <c r="AA11" s="11">
        <f>IF(AA$1&gt;=$B$11,MIN($D$5*AA$7-SUM(AA8:AA$10),$D11-SUM($G11:Z11)),0)</f>
        <v>0</v>
      </c>
      <c r="AB11" s="11">
        <f>IF(AB$1&gt;=$B$11,MIN($D$5*AB$7-SUM(AB8:AB$10),$D11-SUM($G11:AA11)),0)</f>
        <v>0</v>
      </c>
      <c r="AC11" s="11">
        <f>IF(AC$1&gt;=$B$11,MIN($D$5*AC$7-SUM(AC8:AC$10),$D11-SUM($G11:AB11)),0)</f>
        <v>0</v>
      </c>
      <c r="AD11" s="11">
        <f>IF(AD$1&gt;=$B$11,MIN($D$5*AD$7-SUM(AD8:AD$10),$D11-SUM($G11:AC11)),0)</f>
        <v>0</v>
      </c>
      <c r="AE11" s="11">
        <f>IF(AE$1&gt;=$B$11,MIN($D$5*AE$7-SUM(AE8:AE$10),$D11-SUM($G11:AD11)),0)</f>
        <v>0</v>
      </c>
      <c r="AF11" s="11">
        <f>IF(AF$1&gt;=$B$11,MIN($D$5*AF$7-SUM(AF8:AF$10),$D11-SUM($G11:AE11)),0)</f>
        <v>0</v>
      </c>
      <c r="AG11" s="11">
        <f>IF(AG$1&gt;=$B$11,MIN($D$5*AG$7-SUM(AG8:AG$10),$D11-SUM($G11:AF11)),0)</f>
        <v>0</v>
      </c>
      <c r="AH11" s="11">
        <f>IF(AH$1&gt;=$B$11,MIN($D$5*AH$7-SUM(AH8:AH$10),$D11-SUM($G11:AG11)),0)</f>
        <v>0</v>
      </c>
      <c r="AI11" s="11">
        <f>IF(AI$1&gt;=$B$11,MIN($D$5*AI$7-SUM(AI8:AI$10),$D11-SUM($G11:AH11)),0)</f>
        <v>0</v>
      </c>
      <c r="AJ11" s="11">
        <f>IF(AJ$1&gt;=$B$11,MIN($D$5*AJ$7-SUM(AJ8:AJ$10),$D11-SUM($G11:AI11)),0)</f>
        <v>0</v>
      </c>
      <c r="AK11" s="11">
        <f>IF(AK$1&gt;=$B$11,MIN($D$5*AK$7-SUM(AK8:AK$10),$D11-SUM($G11:AJ11)),0)</f>
        <v>0</v>
      </c>
      <c r="AL11" s="11">
        <f>IF(AL$1&gt;=$B$11,MIN($D$5*AL$7-SUM(AL8:AL$10),$D11-SUM($G11:AK11)),0)</f>
        <v>0</v>
      </c>
      <c r="AM11" s="11">
        <f>IF(AM$1&gt;=$B$11,MIN($D$5*AM$7-SUM(AM8:AM$10),$D11-SUM($G11:AL11)),0)</f>
        <v>0</v>
      </c>
      <c r="AN11" s="11">
        <f>IF(AN$1&gt;=$B$11,MIN($D$5*AN$7-SUM(AN8:AN$10),$D11-SUM($G11:AM11)),0)</f>
        <v>0</v>
      </c>
      <c r="AO11" s="11">
        <f>IF(AO$1&gt;=$B$11,MIN($D$5*AO$7-SUM(AO8:AO$10),$D11-SUM($G11:AN11)),0)</f>
        <v>0</v>
      </c>
      <c r="AP11" s="11">
        <f>IF(AP$1&gt;=$B$11,MIN($D$5*AP$7-SUM(AP8:AP$10),$D11-SUM($G11:AO11)),0)</f>
        <v>0</v>
      </c>
      <c r="AQ11" s="11">
        <f>IF(AQ$1&gt;=$B$11,MIN($D$5*AQ$7-SUM(AQ8:AQ$10),$D11-SUM($G11:AP11)),0)</f>
        <v>0</v>
      </c>
      <c r="AR11" s="11">
        <f>IF(AR$1&gt;=$B$11,MIN($D$5*AR$7-SUM(AR8:AR$10),$D11-SUM($G11:AQ11)),0)</f>
        <v>0</v>
      </c>
      <c r="AS11" s="12"/>
      <c r="AT11" s="12"/>
      <c r="AU11" s="12"/>
      <c r="AV11" s="12"/>
      <c r="AW11" s="12"/>
      <c r="AX11" s="12"/>
      <c r="AY11" s="12"/>
      <c r="AZ11" s="12"/>
      <c r="BA11" s="12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</row>
    <row r="12" spans="1:75" s="1" customFormat="1" ht="15" customHeight="1" x14ac:dyDescent="0.2">
      <c r="A12" s="1">
        <v>19</v>
      </c>
      <c r="B12" s="24">
        <v>45303</v>
      </c>
      <c r="C12" s="25"/>
      <c r="D12" s="18">
        <v>12.5</v>
      </c>
      <c r="E12" s="5"/>
      <c r="F12" s="6"/>
      <c r="G12" s="19"/>
      <c r="H12" s="11">
        <f>IF(H$1&gt;=$B$12,MIN($D$5*H$7-SUM(H8:H$11),$D12-SUM($G12:G12)),0)</f>
        <v>0</v>
      </c>
      <c r="I12" s="11">
        <f>IF(I$1&gt;=$B$12,MIN($D$5*I$7-SUM(I8:I$11),$D12-SUM($G12:H12)),0)</f>
        <v>0</v>
      </c>
      <c r="J12" s="11">
        <f>IF(J$1&gt;=$B$12,MIN($D$5*J$7-SUM(J8:J$11),$D12-SUM($G12:I12)),0)</f>
        <v>0</v>
      </c>
      <c r="K12" s="11">
        <f>IF(K$1&gt;=$B$12,MIN($D$5*K$7-SUM(K8:K$11),$D12-SUM($G12:J12)),0)</f>
        <v>0</v>
      </c>
      <c r="L12" s="11">
        <f>IF(L$1&gt;=$B$12,MIN($D$5*L$7-SUM(L8:L$11),$D12-SUM($G12:K12)),0)</f>
        <v>0</v>
      </c>
      <c r="M12" s="11">
        <f>IF(M$1&gt;=$B$12,MIN($D$5*M$7-SUM(M8:M$11),$D12-SUM($G12:L12)),0)</f>
        <v>0</v>
      </c>
      <c r="N12" s="11">
        <f>IF(N$1&gt;=$B$12,MIN($D$5*N$7-SUM(N8:N$11),$D12-SUM($G12:M12)),0)</f>
        <v>0</v>
      </c>
      <c r="O12" s="11">
        <f>IF(O$1&gt;=$B$12,MIN($D$5*O$7-SUM(O8:O$11),$D12-SUM($G12:N12)),0)</f>
        <v>0</v>
      </c>
      <c r="P12" s="11">
        <f>IF(P$1&gt;=$B$12,MIN($D$5*P$7-SUM(P8:P$11),$D12-SUM($G12:O12)),0)</f>
        <v>0</v>
      </c>
      <c r="Q12" s="11">
        <f>IF(Q$1&gt;=$B$12,MIN($D$5*Q$7-SUM(Q8:Q$11),$D12-SUM($G12:P12)),0)</f>
        <v>0</v>
      </c>
      <c r="R12" s="11">
        <f>IF(R$1&gt;=$B$12,MIN($D$5*R$7-SUM(R8:R$11),$D12-SUM($G12:Q12)),0)</f>
        <v>0</v>
      </c>
      <c r="S12" s="11">
        <f>IF(S$1&gt;=$B$12,MIN($D$5*S$7-SUM(S8:S$11),$D12-SUM($G12:R12)),0)</f>
        <v>3.75</v>
      </c>
      <c r="T12" s="11">
        <f>IF(T$1&gt;=$B$12,MIN($D$5*T$7-SUM(T8:T$11),$D12-SUM($G12:S12)),0)</f>
        <v>3.75</v>
      </c>
      <c r="U12" s="11">
        <f>IF(U$1&gt;=$B$12,MIN($D$5*U$7-SUM(U8:U$11),$D12-SUM($G12:T12)),0)</f>
        <v>3.75</v>
      </c>
      <c r="V12" s="11">
        <f>IF(V$1&gt;=$B$12,MIN($D$5*V$7-SUM(V8:V$11),$D12-SUM($G12:U12)),0)</f>
        <v>1.25</v>
      </c>
      <c r="W12" s="11">
        <f>IF(W$1&gt;=$B$12,MIN($D$5*W$7-SUM(W8:W$11),$D12-SUM($G12:V12)),0)</f>
        <v>0</v>
      </c>
      <c r="X12" s="11">
        <f>IF(X$1&gt;=$B$12,MIN($D$5*X$7-SUM(X8:X$11),$D12-SUM($G12:W12)),0)</f>
        <v>0</v>
      </c>
      <c r="Y12" s="11">
        <f>IF(Y$1&gt;=$B$12,MIN($D$5*Y$7-SUM(Y8:Y$11),$D12-SUM($G12:X12)),0)</f>
        <v>0</v>
      </c>
      <c r="Z12" s="11">
        <f>IF(Z$1&gt;=$B$12,MIN($D$5*Z$7-SUM(Z8:Z$11),$D12-SUM($G12:Y12)),0)</f>
        <v>0</v>
      </c>
      <c r="AA12" s="11">
        <f>IF(AA$1&gt;=$B$12,MIN($D$5*AA$7-SUM(AA8:AA$11),$D12-SUM($G12:Z12)),0)</f>
        <v>0</v>
      </c>
      <c r="AB12" s="11">
        <f>IF(AB$1&gt;=$B$12,MIN($D$5*AB$7-SUM(AB8:AB$11),$D12-SUM($G12:AA12)),0)</f>
        <v>0</v>
      </c>
      <c r="AC12" s="11">
        <f>IF(AC$1&gt;=$B$12,MIN($D$5*AC$7-SUM(AC8:AC$11),$D12-SUM($G12:AB12)),0)</f>
        <v>0</v>
      </c>
      <c r="AD12" s="11">
        <f>IF(AD$1&gt;=$B$12,MIN($D$5*AD$7-SUM(AD8:AD$11),$D12-SUM($G12:AC12)),0)</f>
        <v>0</v>
      </c>
      <c r="AE12" s="11">
        <f>IF(AE$1&gt;=$B$12,MIN($D$5*AE$7-SUM(AE8:AE$11),$D12-SUM($G12:AD12)),0)</f>
        <v>0</v>
      </c>
      <c r="AF12" s="11">
        <f>IF(AF$1&gt;=$B$12,MIN($D$5*AF$7-SUM(AF8:AF$11),$D12-SUM($G12:AE12)),0)</f>
        <v>0</v>
      </c>
      <c r="AG12" s="11">
        <f>IF(AG$1&gt;=$B$12,MIN($D$5*AG$7-SUM(AG8:AG$11),$D12-SUM($G12:AF12)),0)</f>
        <v>0</v>
      </c>
      <c r="AH12" s="11">
        <f>IF(AH$1&gt;=$B$12,MIN($D$5*AH$7-SUM(AH8:AH$11),$D12-SUM($G12:AG12)),0)</f>
        <v>0</v>
      </c>
      <c r="AI12" s="11">
        <f>IF(AI$1&gt;=$B$12,MIN($D$5*AI$7-SUM(AI8:AI$11),$D12-SUM($G12:AH12)),0)</f>
        <v>0</v>
      </c>
      <c r="AJ12" s="11">
        <f>IF(AJ$1&gt;=$B$12,MIN($D$5*AJ$7-SUM(AJ8:AJ$11),$D12-SUM($G12:AI12)),0)</f>
        <v>0</v>
      </c>
      <c r="AK12" s="11">
        <f>IF(AK$1&gt;=$B$12,MIN($D$5*AK$7-SUM(AK8:AK$11),$D12-SUM($G12:AJ12)),0)</f>
        <v>0</v>
      </c>
      <c r="AL12" s="11">
        <f>IF(AL$1&gt;=$B$12,MIN($D$5*AL$7-SUM(AL8:AL$11),$D12-SUM($G12:AK12)),0)</f>
        <v>0</v>
      </c>
      <c r="AM12" s="11">
        <f>IF(AM$1&gt;=$B$12,MIN($D$5*AM$7-SUM(AM8:AM$11),$D12-SUM($G12:AL12)),0)</f>
        <v>0</v>
      </c>
      <c r="AN12" s="11">
        <f>IF(AN$1&gt;=$B$12,MIN($D$5*AN$7-SUM(AN8:AN$11),$D12-SUM($G12:AM12)),0)</f>
        <v>0</v>
      </c>
      <c r="AO12" s="11">
        <f>IF(AO$1&gt;=$B$12,MIN($D$5*AO$7-SUM(AO8:AO$11),$D12-SUM($G12:AN12)),0)</f>
        <v>0</v>
      </c>
      <c r="AP12" s="11">
        <f>IF(AP$1&gt;=$B$12,MIN($D$5*AP$7-SUM(AP8:AP$11),$D12-SUM($G12:AO12)),0)</f>
        <v>0</v>
      </c>
      <c r="AQ12" s="11">
        <f>IF(AQ$1&gt;=$B$12,MIN($D$5*AQ$7-SUM(AQ8:AQ$11),$D12-SUM($G12:AP12)),0)</f>
        <v>0</v>
      </c>
      <c r="AR12" s="11">
        <f>IF(AR$1&gt;=$B$12,MIN($D$5*AR$7-SUM(AR8:AR$11),$D12-SUM($G12:AQ12)),0)</f>
        <v>0</v>
      </c>
      <c r="AS12" s="12"/>
      <c r="AT12" s="12"/>
      <c r="AU12" s="12"/>
      <c r="AV12" s="12"/>
      <c r="AW12" s="12"/>
      <c r="AX12" s="12"/>
      <c r="AY12" s="12"/>
      <c r="AZ12" s="12"/>
      <c r="BA12" s="12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</row>
    <row r="13" spans="1:75" s="1" customFormat="1" ht="15" customHeight="1" x14ac:dyDescent="0.2">
      <c r="A13" s="1">
        <v>20</v>
      </c>
      <c r="B13" s="24">
        <v>45304</v>
      </c>
      <c r="C13" s="25"/>
      <c r="D13" s="18">
        <v>100</v>
      </c>
      <c r="E13" s="5"/>
      <c r="F13" s="6"/>
      <c r="G13" s="19"/>
      <c r="H13" s="11">
        <f>IF(H$1&gt;=$B$13,MIN($D$5*H$7-SUM(H8:H$12),$D13-SUM($G13:G13)),0)</f>
        <v>0</v>
      </c>
      <c r="I13" s="11">
        <f>IF(I$1&gt;=$B$13,MIN($D$5*I$7-SUM(I8:I$12),$D13-SUM($G13:H13)),0)</f>
        <v>0</v>
      </c>
      <c r="J13" s="11">
        <f>IF(J$1&gt;=$B$13,MIN($D$5*J$7-SUM(J8:J$12),$D13-SUM($G13:I13)),0)</f>
        <v>0</v>
      </c>
      <c r="K13" s="11">
        <f>IF(K$1&gt;=$B$13,MIN($D$5*K$7-SUM(K8:K$12),$D13-SUM($G13:J13)),0)</f>
        <v>0</v>
      </c>
      <c r="L13" s="11">
        <f>IF(L$1&gt;=$B$13,MIN($D$5*L$7-SUM(L8:L$12),$D13-SUM($G13:K13)),0)</f>
        <v>0</v>
      </c>
      <c r="M13" s="11">
        <f>IF(M$1&gt;=$B$13,MIN($D$5*M$7-SUM(M8:M$12),$D13-SUM($G13:L13)),0)</f>
        <v>0</v>
      </c>
      <c r="N13" s="11">
        <f>IF(N$1&gt;=$B$13,MIN($D$5*N$7-SUM(N8:N$12),$D13-SUM($G13:M13)),0)</f>
        <v>0</v>
      </c>
      <c r="O13" s="11">
        <f>IF(O$1&gt;=$B$13,MIN($D$5*O$7-SUM(O8:O$12),$D13-SUM($G13:N13)),0)</f>
        <v>0</v>
      </c>
      <c r="P13" s="11">
        <f>IF(P$1&gt;=$B$13,MIN($D$5*P$7-SUM(P8:P$12),$D13-SUM($G13:O13)),0)</f>
        <v>0</v>
      </c>
      <c r="Q13" s="11">
        <f>IF(Q$1&gt;=$B$13,MIN($D$5*Q$7-SUM(Q8:Q$12),$D13-SUM($G13:P13)),0)</f>
        <v>0</v>
      </c>
      <c r="R13" s="11">
        <f>IF(R$1&gt;=$B$13,MIN($D$5*R$7-SUM(R8:R$12),$D13-SUM($G13:Q13)),0)</f>
        <v>0</v>
      </c>
      <c r="S13" s="11">
        <f>IF(S$1&gt;=$B$13,MIN($D$5*S$7-SUM(S8:S$12),$D13-SUM($G13:R13)),0)</f>
        <v>0</v>
      </c>
      <c r="T13" s="11">
        <f>IF(T$1&gt;=$B$13,MIN($D$5*T$7-SUM(T8:T$12),$D13-SUM($G13:S13)),0)</f>
        <v>0</v>
      </c>
      <c r="U13" s="11">
        <f>IF(U$1&gt;=$B$13,MIN($D$5*U$7-SUM(U8:U$12),$D13-SUM($G13:T13)),0)</f>
        <v>0</v>
      </c>
      <c r="V13" s="11">
        <f>IF(V$1&gt;=$B$13,MIN($D$5*V$7-SUM(V8:V$12),$D13-SUM($G13:U13)),0)</f>
        <v>2.5</v>
      </c>
      <c r="W13" s="11">
        <f>IF(W$1&gt;=$B$13,MIN($D$5*W$7-SUM(W8:W$12),$D13-SUM($G13:V13)),0)</f>
        <v>3.75</v>
      </c>
      <c r="X13" s="11">
        <f>IF(X$1&gt;=$B$13,MIN($D$5*X$7-SUM(X8:X$12),$D13-SUM($G13:W13)),0)</f>
        <v>3.75</v>
      </c>
      <c r="Y13" s="11">
        <f>IF(Y$1&gt;=$B$13,MIN($D$5*Y$7-SUM(Y8:Y$12),$D13-SUM($G13:X13)),0)</f>
        <v>3.75</v>
      </c>
      <c r="Z13" s="11">
        <f>IF(Z$1&gt;=$B$13,MIN($D$5*Z$7-SUM(Z8:Z$12),$D13-SUM($G13:Y13)),0)</f>
        <v>3.75</v>
      </c>
      <c r="AA13" s="11">
        <f>IF(AA$1&gt;=$B$13,MIN($D$5*AA$7-SUM(AA8:AA$12),$D13-SUM($G13:Z13)),0)</f>
        <v>9.5</v>
      </c>
      <c r="AB13" s="11">
        <f>IF(AB$1&gt;=$B$13,MIN($D$5*AB$7-SUM(AB8:AB$12),$D13-SUM($G13:AA13)),0)</f>
        <v>9.5</v>
      </c>
      <c r="AC13" s="11">
        <f>IF(AC$1&gt;=$B$13,MIN($D$5*AC$7-SUM(AC8:AC$12),$D13-SUM($G13:AB13)),0)</f>
        <v>9.5</v>
      </c>
      <c r="AD13" s="11">
        <f>IF(AD$1&gt;=$B$13,MIN($D$5*AD$7-SUM(AD8:AD$12),$D13-SUM($G13:AC13)),0)</f>
        <v>9.5</v>
      </c>
      <c r="AE13" s="11">
        <f>IF(AE$1&gt;=$B$13,MIN($D$5*AE$7-SUM(AE8:AE$12),$D13-SUM($G13:AD13)),0)</f>
        <v>9.5</v>
      </c>
      <c r="AF13" s="11">
        <f>IF(AF$1&gt;=$B$13,MIN($D$5*AF$7-SUM(AF8:AF$12),$D13-SUM($G13:AE13)),0)</f>
        <v>9.5</v>
      </c>
      <c r="AG13" s="11">
        <f>IF(AG$1&gt;=$B$13,MIN($D$5*AG$7-SUM(AG8:AG$12),$D13-SUM($G13:AF13)),0)</f>
        <v>9.5</v>
      </c>
      <c r="AH13" s="11">
        <f>IF(AH$1&gt;=$B$13,MIN($D$5*AH$7-SUM(AH8:AH$12),$D13-SUM($G13:AG13)),0)</f>
        <v>9.5</v>
      </c>
      <c r="AI13" s="11">
        <f>IF(AI$1&gt;=$B$13,MIN($D$5*AI$7-SUM(AI8:AI$12),$D13-SUM($G13:AH13)),0)</f>
        <v>6.5</v>
      </c>
      <c r="AJ13" s="11">
        <f>IF(AJ$1&gt;=$B$13,MIN($D$5*AJ$7-SUM(AJ8:AJ$12),$D13-SUM($G13:AI13)),0)</f>
        <v>0</v>
      </c>
      <c r="AK13" s="11">
        <f>IF(AK$1&gt;=$B$13,MIN($D$5*AK$7-SUM(AK8:AK$12),$D13-SUM($G13:AJ13)),0)</f>
        <v>0</v>
      </c>
      <c r="AL13" s="11">
        <f>IF(AL$1&gt;=$B$13,MIN($D$5*AL$7-SUM(AL8:AL$12),$D13-SUM($G13:AK13)),0)</f>
        <v>0</v>
      </c>
      <c r="AM13" s="11">
        <f>IF(AM$1&gt;=$B$13,MIN($D$5*AM$7-SUM(AM8:AM$12),$D13-SUM($G13:AL13)),0)</f>
        <v>0</v>
      </c>
      <c r="AN13" s="11">
        <f>IF(AN$1&gt;=$B$13,MIN($D$5*AN$7-SUM(AN8:AN$12),$D13-SUM($G13:AM13)),0)</f>
        <v>0</v>
      </c>
      <c r="AO13" s="11">
        <f>IF(AO$1&gt;=$B$13,MIN($D$5*AO$7-SUM(AO8:AO$12),$D13-SUM($G13:AN13)),0)</f>
        <v>0</v>
      </c>
      <c r="AP13" s="11">
        <f>IF(AP$1&gt;=$B$13,MIN($D$5*AP$7-SUM(AP8:AP$12),$D13-SUM($G13:AO13)),0)</f>
        <v>0</v>
      </c>
      <c r="AQ13" s="11">
        <f>IF(AQ$1&gt;=$B$13,MIN($D$5*AQ$7-SUM(AQ8:AQ$12),$D13-SUM($G13:AP13)),0)</f>
        <v>0</v>
      </c>
      <c r="AR13" s="11">
        <f>IF(AR$1&gt;=$B$13,MIN($D$5*AR$7-SUM(AR8:AR$12),$D13-SUM($G13:AQ13)),0)</f>
        <v>0</v>
      </c>
      <c r="AS13" s="12"/>
      <c r="AT13" s="12"/>
      <c r="AU13" s="12"/>
      <c r="AV13" s="12"/>
      <c r="AW13" s="12"/>
      <c r="AX13" s="12"/>
      <c r="AY13" s="12"/>
      <c r="AZ13" s="12"/>
      <c r="BA13" s="12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</row>
    <row r="14" spans="1:75" s="1" customFormat="1" ht="15" customHeight="1" x14ac:dyDescent="0.2">
      <c r="A14" s="1">
        <v>21</v>
      </c>
      <c r="B14" s="24"/>
      <c r="C14" s="25"/>
      <c r="D14" s="4"/>
      <c r="E14" s="5"/>
      <c r="F14" s="6"/>
      <c r="G14" s="20" t="s">
        <v>5</v>
      </c>
      <c r="H14" s="35">
        <f ca="1">SUMIF($B$9:$C$13,"&lt;"&amp;H$1,$D$9:$D$13)-SUM($G$6:G$6)</f>
        <v>0</v>
      </c>
      <c r="I14" s="35">
        <f ca="1">SUMIF($B$9:$C$13,"&lt;"&amp;I$1,$D$9:$D$13)-SUM($G$6:H$6)</f>
        <v>18.95</v>
      </c>
      <c r="J14" s="35">
        <f ca="1">SUMIF($B$9:$C$13,"&lt;"&amp;J$1,$D$9:$D$13)-SUM($G$6:I$6)</f>
        <v>7.6999999999999993</v>
      </c>
      <c r="K14" s="35">
        <f ca="1">SUMIF($B$9:$C$13,"&lt;"&amp;K$1,$D$9:$D$13)-SUM($G$6:J$6)</f>
        <v>-1.8000000000000007</v>
      </c>
      <c r="L14" s="35">
        <f ca="1">SUMIF($B$9:$C$13,"&lt;"&amp;L$1,$D$9:$D$13)-SUM($G$6:K$6)</f>
        <v>-1.2999999999999972</v>
      </c>
      <c r="M14" s="35">
        <f ca="1">SUMIF($B$9:$C$13,"&lt;"&amp;M$1,$D$9:$D$13)-SUM($G$6:L$6)</f>
        <v>-10.799999999999997</v>
      </c>
      <c r="N14" s="35">
        <f ca="1">SUMIF($B$9:$C$13,"&lt;"&amp;N$1,$D$9:$D$13)-SUM($G$6:M$6)</f>
        <v>-6.0499999999999972</v>
      </c>
      <c r="O14" s="35">
        <f ca="1">SUMIF($B$9:$C$13,"&lt;"&amp;O$1,$D$9:$D$13)-SUM($G$6:N$6)</f>
        <v>-9.7999999999999972</v>
      </c>
      <c r="P14" s="35">
        <f ca="1">SUMIF($B$9:$C$13,"&lt;"&amp;P$1,$D$9:$D$13)-SUM($G$6:O$6)</f>
        <v>-13.549999999999997</v>
      </c>
      <c r="Q14" s="35">
        <f ca="1">SUMIF($B$9:$C$13,"&lt;"&amp;Q$1,$D$9:$D$13)-SUM($G$6:P$6)</f>
        <v>-17.299999999999997</v>
      </c>
      <c r="R14" s="35">
        <f ca="1">SUMIF($B$9:$C$13,"&lt;"&amp;R$1,$D$9:$D$13)-SUM($G$6:Q$6)</f>
        <v>-21.049999999999997</v>
      </c>
      <c r="S14" s="35">
        <f ca="1">SUMIF($B$9:$C$13,"&lt;"&amp;S$1,$D$9:$D$13)-SUM($G$6:R$6)</f>
        <v>-24.799999999999997</v>
      </c>
      <c r="T14" s="35">
        <f ca="1">SUMIF($B$9:$C$13,"&lt;"&amp;T$1,$D$9:$D$13)-SUM($G$6:S$6)</f>
        <v>-16.049999999999997</v>
      </c>
      <c r="U14" s="35">
        <f ca="1">SUMIF($B$9:$C$13,"&lt;"&amp;U$1,$D$9:$D$13)-SUM($G$6:T$6)</f>
        <v>80.199999999999989</v>
      </c>
      <c r="V14" s="35">
        <f ca="1">SUMIF($B$9:$C$13,"&lt;"&amp;V$1,$D$9:$D$13)-SUM($G$6:U$6)</f>
        <v>76.449999999999989</v>
      </c>
      <c r="W14" s="35">
        <f ca="1">SUMIF($B$9:$C$13,"&lt;"&amp;W$1,$D$9:$D$13)-SUM($G$6:V$6)</f>
        <v>72.699999999999989</v>
      </c>
      <c r="X14" s="35">
        <f ca="1">SUMIF($B$9:$C$13,"&lt;"&amp;X$1,$D$9:$D$13)-SUM($G$6:W$6)</f>
        <v>68.949999999999989</v>
      </c>
      <c r="Y14" s="35">
        <f ca="1">SUMIF($B$9:$C$13,"&lt;"&amp;Y$1,$D$9:$D$13)-SUM($G$6:X$6)</f>
        <v>65.199999999999989</v>
      </c>
      <c r="Z14" s="35">
        <f ca="1">SUMIF($B$9:$C$13,"&lt;"&amp;Z$1,$D$9:$D$13)-SUM($G$6:Y$6)</f>
        <v>61.449999999999989</v>
      </c>
      <c r="AA14" s="35">
        <f ca="1">SUMIF($B$9:$C$13,"&lt;"&amp;AA$1,$D$9:$D$13)-SUM($G$6:Z$6)</f>
        <v>57.699999999999989</v>
      </c>
      <c r="AB14" s="35">
        <f ca="1">SUMIF($B$9:$C$13,"&lt;"&amp;AB$1,$D$9:$D$13)-SUM($G$6:AA$6)</f>
        <v>48.199999999999989</v>
      </c>
      <c r="AC14" s="35">
        <f ca="1">SUMIF($B$9:$C$13,"&lt;"&amp;AC$1,$D$9:$D$13)-SUM($G$6:AB$6)</f>
        <v>38.699999999999989</v>
      </c>
      <c r="AD14" s="35">
        <f ca="1">SUMIF($B$9:$C$13,"&lt;"&amp;AD$1,$D$9:$D$13)-SUM($G$6:AC$6)</f>
        <v>29.199999999999989</v>
      </c>
      <c r="AE14" s="35">
        <f ca="1">SUMIF($B$9:$C$13,"&lt;"&amp;AE$1,$D$9:$D$13)-SUM($G$6:AD$6)</f>
        <v>19.699999999999989</v>
      </c>
      <c r="AF14" s="35">
        <f ca="1">SUMIF($B$9:$C$13,"&lt;"&amp;AF$1,$D$9:$D$13)-SUM($G$6:AE$6)</f>
        <v>10.199999999999989</v>
      </c>
      <c r="AG14" s="35">
        <f ca="1">SUMIF($B$9:$C$13,"&lt;"&amp;AG$1,$D$9:$D$13)-SUM($G$6:AF$6)</f>
        <v>0.69999999999998863</v>
      </c>
      <c r="AH14" s="35">
        <f ca="1">SUMIF($B$9:$C$13,"&lt;"&amp;AH$1,$D$9:$D$13)-SUM($G$6:AG$6)</f>
        <v>-8.8000000000000114</v>
      </c>
      <c r="AI14" s="35">
        <f ca="1">SUMIF($B$9:$C$13,"&lt;"&amp;AI$1,$D$9:$D$13)-SUM($G$6:AH$6)</f>
        <v>-18.300000000000011</v>
      </c>
      <c r="AJ14" s="11"/>
      <c r="AK14" s="11"/>
      <c r="AL14" s="11"/>
      <c r="AM14" s="11"/>
      <c r="AN14" s="11"/>
      <c r="AO14" s="11"/>
      <c r="AP14" s="11"/>
      <c r="AQ14" s="11"/>
      <c r="AR14" s="11"/>
      <c r="AS14" s="12"/>
      <c r="AT14" s="12"/>
      <c r="AU14" s="12"/>
      <c r="AV14" s="12"/>
      <c r="AW14" s="12"/>
      <c r="AX14" s="12"/>
      <c r="AY14" s="12"/>
      <c r="AZ14" s="12"/>
      <c r="BA14" s="12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</row>
    <row r="15" spans="1:75" s="1" customFormat="1" ht="15" customHeight="1" x14ac:dyDescent="0.2">
      <c r="A15" s="1">
        <v>22</v>
      </c>
      <c r="B15" s="26"/>
      <c r="C15" s="27"/>
      <c r="D15" s="7"/>
      <c r="E15" s="21"/>
      <c r="F15" s="6"/>
      <c r="G15" s="7"/>
      <c r="H15" s="35">
        <f ca="1">SUMIF($B$9:$C$13,"&lt;="&amp;H$1,$D$9:$D$13)-SUM($G$6:H$6)</f>
        <v>18.95</v>
      </c>
      <c r="I15" s="35">
        <f ca="1">SUMIF($B$9:$C$13,"&lt;="&amp;I$1,$D$9:$D$13)-SUM($G$6:I$6)</f>
        <v>7.6999999999999993</v>
      </c>
      <c r="J15" s="35">
        <f ca="1">SUMIF($B$9:$C$13,"&lt;="&amp;J$1,$D$9:$D$13)-SUM($G$6:J$6)</f>
        <v>-1.8000000000000007</v>
      </c>
      <c r="K15" s="35">
        <f ca="1">SUMIF($B$9:$C$13,"&lt;="&amp;K$1,$D$9:$D$13)-SUM($G$6:K$6)</f>
        <v>-1.2999999999999972</v>
      </c>
      <c r="L15" s="35">
        <f ca="1">SUMIF($B$9:$C$13,"&lt;="&amp;L$1,$D$9:$D$13)-SUM($G$6:L$6)</f>
        <v>-10.799999999999997</v>
      </c>
      <c r="M15" s="35">
        <f ca="1">SUMIF($B$9:$C$13,"&lt;="&amp;M$1,$D$9:$D$13)-SUM($G$6:M$6)</f>
        <v>-6.0499999999999972</v>
      </c>
      <c r="N15" s="35">
        <f ca="1">SUMIF($B$9:$C$13,"&lt;="&amp;N$1,$D$9:$D$13)-SUM($G$6:N$6)</f>
        <v>-9.7999999999999972</v>
      </c>
      <c r="O15" s="35">
        <f ca="1">SUMIF($B$9:$C$13,"&lt;="&amp;O$1,$D$9:$D$13)-SUM($G$6:O$6)</f>
        <v>-13.549999999999997</v>
      </c>
      <c r="P15" s="35">
        <f ca="1">SUMIF($B$9:$C$13,"&lt;="&amp;P$1,$D$9:$D$13)-SUM($G$6:P$6)</f>
        <v>-17.299999999999997</v>
      </c>
      <c r="Q15" s="35">
        <f ca="1">SUMIF($B$9:$C$13,"&lt;="&amp;Q$1,$D$9:$D$13)-SUM($G$6:Q$6)</f>
        <v>-21.049999999999997</v>
      </c>
      <c r="R15" s="35">
        <f ca="1">SUMIF($B$9:$C$13,"&lt;="&amp;R$1,$D$9:$D$13)-SUM($G$6:R$6)</f>
        <v>-24.799999999999997</v>
      </c>
      <c r="S15" s="35">
        <f ca="1">SUMIF($B$9:$C$13,"&lt;="&amp;S$1,$D$9:$D$13)-SUM($G$6:S$6)</f>
        <v>-16.049999999999997</v>
      </c>
      <c r="T15" s="35">
        <f ca="1">SUMIF($B$9:$C$13,"&lt;="&amp;T$1,$D$9:$D$13)-SUM($G$6:T$6)</f>
        <v>80.199999999999989</v>
      </c>
      <c r="U15" s="35">
        <f ca="1">SUMIF($B$9:$C$13,"&lt;="&amp;U$1,$D$9:$D$13)-SUM($G$6:U$6)</f>
        <v>76.449999999999989</v>
      </c>
      <c r="V15" s="35">
        <f ca="1">SUMIF($B$9:$C$13,"&lt;="&amp;V$1,$D$9:$D$13)-SUM($G$6:V$6)</f>
        <v>72.699999999999989</v>
      </c>
      <c r="W15" s="35">
        <f ca="1">SUMIF($B$9:$C$13,"&lt;="&amp;W$1,$D$9:$D$13)-SUM($G$6:W$6)</f>
        <v>68.949999999999989</v>
      </c>
      <c r="X15" s="35">
        <f ca="1">SUMIF($B$9:$C$13,"&lt;="&amp;X$1,$D$9:$D$13)-SUM($G$6:X$6)</f>
        <v>65.199999999999989</v>
      </c>
      <c r="Y15" s="35">
        <f ca="1">SUMIF($B$9:$C$13,"&lt;="&amp;Y$1,$D$9:$D$13)-SUM($G$6:Y$6)</f>
        <v>61.449999999999989</v>
      </c>
      <c r="Z15" s="35">
        <f ca="1">SUMIF($B$9:$C$13,"&lt;="&amp;Z$1,$D$9:$D$13)-SUM($G$6:Z$6)</f>
        <v>57.699999999999989</v>
      </c>
      <c r="AA15" s="35">
        <f ca="1">SUMIF($B$9:$C$13,"&lt;="&amp;AA$1,$D$9:$D$13)-SUM($G$6:AA$6)</f>
        <v>48.199999999999989</v>
      </c>
      <c r="AB15" s="35">
        <f ca="1">SUMIF($B$9:$C$13,"&lt;="&amp;AB$1,$D$9:$D$13)-SUM($G$6:AB$6)</f>
        <v>38.699999999999989</v>
      </c>
      <c r="AC15" s="35">
        <f ca="1">SUMIF($B$9:$C$13,"&lt;="&amp;AC$1,$D$9:$D$13)-SUM($G$6:AC$6)</f>
        <v>29.199999999999989</v>
      </c>
      <c r="AD15" s="35">
        <f ca="1">SUMIF($B$9:$C$13,"&lt;="&amp;AD$1,$D$9:$D$13)-SUM($G$6:AD$6)</f>
        <v>19.699999999999989</v>
      </c>
      <c r="AE15" s="35">
        <f ca="1">SUMIF($B$9:$C$13,"&lt;="&amp;AE$1,$D$9:$D$13)-SUM($G$6:AE$6)</f>
        <v>10.199999999999989</v>
      </c>
      <c r="AF15" s="35">
        <f ca="1">SUMIF($B$9:$C$13,"&lt;="&amp;AF$1,$D$9:$D$13)-SUM($G$6:AF$6)</f>
        <v>0.69999999999998863</v>
      </c>
      <c r="AG15" s="35">
        <f ca="1">SUMIF($B$9:$C$13,"&lt;="&amp;AG$1,$D$9:$D$13)-SUM($G$6:AG$6)</f>
        <v>-8.8000000000000114</v>
      </c>
      <c r="AH15" s="35">
        <f ca="1">SUMIF($B$9:$C$13,"&lt;="&amp;AH$1,$D$9:$D$13)-SUM($G$6:AH$6)</f>
        <v>-18.300000000000011</v>
      </c>
      <c r="AI15" s="35">
        <f ca="1">SUMIF($B$9:$C$13,"&lt;="&amp;AI$1,$D$9:$D$13)-SUM($G$6:AI$6)</f>
        <v>-27.800000000000011</v>
      </c>
      <c r="AJ15" s="11"/>
      <c r="AK15" s="11"/>
      <c r="AL15" s="11"/>
      <c r="AM15" s="11"/>
      <c r="AN15" s="11"/>
      <c r="AO15" s="11"/>
      <c r="AP15" s="11"/>
      <c r="AQ15" s="11"/>
      <c r="AR15" s="11"/>
      <c r="AS15" s="12"/>
      <c r="AT15" s="12"/>
      <c r="AU15" s="12"/>
      <c r="AV15" s="12"/>
      <c r="AW15" s="12"/>
      <c r="AX15" s="12"/>
      <c r="AY15" s="12"/>
      <c r="AZ15" s="12"/>
      <c r="BA15" s="12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</row>
    <row r="19" spans="2:2" x14ac:dyDescent="0.25">
      <c r="B19" t="s">
        <v>8</v>
      </c>
    </row>
    <row r="21" spans="2:2" x14ac:dyDescent="0.25">
      <c r="B21" t="s">
        <v>9</v>
      </c>
    </row>
  </sheetData>
  <mergeCells count="11">
    <mergeCell ref="B3:C3"/>
    <mergeCell ref="B6:C6"/>
    <mergeCell ref="B9:C9"/>
    <mergeCell ref="B10:C10"/>
    <mergeCell ref="B11:C11"/>
    <mergeCell ref="B13:C13"/>
    <mergeCell ref="B14:C14"/>
    <mergeCell ref="B15:C15"/>
    <mergeCell ref="B7:D7"/>
    <mergeCell ref="B5:C5"/>
    <mergeCell ref="B12:C12"/>
  </mergeCells>
  <conditionalFormatting sqref="H6:AR6">
    <cfRule type="cellIs" dxfId="2" priority="1" stopIfTrue="1" operator="greaterThan">
      <formula>0</formula>
    </cfRule>
  </conditionalFormatting>
  <conditionalFormatting sqref="H9:AR13">
    <cfRule type="cellIs" dxfId="1" priority="2" stopIfTrue="1" operator="greaterThan">
      <formula>0</formula>
    </cfRule>
  </conditionalFormatting>
  <conditionalFormatting sqref="AS13:BA13">
    <cfRule type="cellIs" dxfId="0" priority="3" stopIfTrue="1" operator="greater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 Cat</dc:creator>
  <cp:lastModifiedBy>Elena P</cp:lastModifiedBy>
  <dcterms:created xsi:type="dcterms:W3CDTF">2025-01-08T14:55:50Z</dcterms:created>
  <dcterms:modified xsi:type="dcterms:W3CDTF">2025-01-08T16:54:47Z</dcterms:modified>
</cp:coreProperties>
</file>