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r63085\Desktop\Мусор\"/>
    </mc:Choice>
  </mc:AlternateContent>
  <bookViews>
    <workbookView xWindow="0" yWindow="0" windowWidth="28800" windowHeight="12300" activeTab="1"/>
  </bookViews>
  <sheets>
    <sheet name="Ацетон" sheetId="1" r:id="rId1"/>
    <sheet name="Лист2" sheetId="2" r:id="rId2"/>
  </sheets>
  <definedNames>
    <definedName name="Z_227B7881_D481_42CD_98E4_2FD2F7D967A1_.wvu.Cols" localSheetId="0" hidden="1">Ацетон!$M:$M,Ацетон!$N:$N</definedName>
    <definedName name="Z_460141F0_A7A6_4094_8EF7_D16BFDA36E9C_.wvu.Cols" localSheetId="0" hidden="1">Ацетон!$M:$M,Ацетон!$N:$N</definedName>
    <definedName name="Z_807ED59D_DCC0_4DB0_A6CE_E9BEF14990A3_.wvu.Cols" localSheetId="0" hidden="1">Ацетон!$M:$M,Ацетон!$N:$N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F14" i="1"/>
  <c r="F13" i="1"/>
  <c r="F12" i="1"/>
  <c r="F11" i="1"/>
  <c r="F10" i="1"/>
  <c r="F9" i="1"/>
  <c r="F8" i="1"/>
  <c r="F7" i="1"/>
  <c r="F6" i="1"/>
  <c r="F5" i="1"/>
  <c r="P4" i="1"/>
  <c r="F4" i="1"/>
  <c r="P10" i="1" l="1"/>
  <c r="C16" i="2" l="1"/>
  <c r="C6" i="2"/>
  <c r="Q10" i="1"/>
  <c r="Q4" i="1"/>
  <c r="D5" i="2" s="1"/>
  <c r="C5" i="2"/>
  <c r="D16" i="2" l="1"/>
  <c r="D6" i="2"/>
</calcChain>
</file>

<file path=xl/sharedStrings.xml><?xml version="1.0" encoding="utf-8"?>
<sst xmlns="http://schemas.openxmlformats.org/spreadsheetml/2006/main" count="51" uniqueCount="29">
  <si>
    <t>Прием ацетона в поз. 41/1,2,3</t>
  </si>
  <si>
    <t>№ п/п</t>
  </si>
  <si>
    <t>Вес брутто,  т (по справке)</t>
  </si>
  <si>
    <t>Вес нетто,      т (по накладной)</t>
  </si>
  <si>
    <t>Вес пустой цистерны/платформы после слива,             т</t>
  </si>
  <si>
    <t>Количество оприходованного ацетона, т</t>
  </si>
  <si>
    <t>Разница</t>
  </si>
  <si>
    <t>Дата слива ждц</t>
  </si>
  <si>
    <t>Номер цистерны/платформы</t>
  </si>
  <si>
    <t xml:space="preserve">№ поз. приема </t>
  </si>
  <si>
    <t>Начало приема, мм</t>
  </si>
  <si>
    <t>Конец приема мм</t>
  </si>
  <si>
    <t xml:space="preserve">Температура в емкости, °С </t>
  </si>
  <si>
    <t>Объем в начале приема</t>
  </si>
  <si>
    <t>Объем в конце приема2</t>
  </si>
  <si>
    <t>Плотность ацетона, т/м³</t>
  </si>
  <si>
    <t>Кол-во принятого ацетона,    т</t>
  </si>
  <si>
    <r>
      <t>Разница (</t>
    </r>
    <r>
      <rPr>
        <b/>
        <sz val="12"/>
        <color rgb="FFFF0000"/>
        <rFont val="Calibri Light"/>
        <family val="2"/>
        <charset val="204"/>
        <scheme val="major"/>
      </rPr>
      <t>оприх.-факт.)</t>
    </r>
  </si>
  <si>
    <t>С Ы Р Ь Е</t>
  </si>
  <si>
    <t>Ед.изм.</t>
  </si>
  <si>
    <t>Ацетон</t>
  </si>
  <si>
    <t>Анилин</t>
  </si>
  <si>
    <t>ИПС</t>
  </si>
  <si>
    <t>О-ксилол</t>
  </si>
  <si>
    <t>Толуол</t>
  </si>
  <si>
    <t>Бутанол</t>
  </si>
  <si>
    <t>Месяц</t>
  </si>
  <si>
    <t>Принято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</si>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</sst>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;\ \-0.000;;@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 Light"/>
      <family val="2"/>
      <charset val="204"/>
      <scheme val="major"/>
    </font>
    <font>
      <b/>
      <sz val="11"/>
      <color theme="2" tint="-0.89999084444715716"/>
      <name val="Calibri Light"/>
      <family val="2"/>
      <charset val="204"/>
      <scheme val="major"/>
    </font>
    <font>
      <b/>
      <sz val="12"/>
      <color theme="2" tint="-0.89999084444715716"/>
      <name val="Calibri Light"/>
      <family val="2"/>
      <charset val="204"/>
      <scheme val="major"/>
    </font>
    <font>
      <b/>
      <sz val="12"/>
      <color rgb="FFFF0000"/>
      <name val="Calibri Light"/>
      <family val="2"/>
      <charset val="204"/>
      <scheme val="major"/>
    </font>
    <font>
      <sz val="12"/>
      <color theme="1"/>
      <name val="Calibri Light"/>
      <family val="2"/>
      <charset val="204"/>
      <scheme val="major"/>
    </font>
    <font>
      <b/>
      <sz val="12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  <font>
      <sz val="12"/>
      <color rgb="FFFF0000"/>
      <name val="Calibri Light"/>
      <family val="2"/>
      <charset val="204"/>
      <scheme val="maj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164" fontId="6" fillId="8" borderId="1" xfId="0" applyNumberFormat="1" applyFont="1" applyFill="1" applyBorder="1" applyAlignment="1">
      <alignment horizontal="center" vertical="center" wrapText="1"/>
    </xf>
    <xf numFmtId="14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164" fontId="6" fillId="7" borderId="1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11" fillId="11" borderId="4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12" borderId="4" xfId="0" applyFont="1" applyFill="1" applyBorder="1" applyAlignment="1">
      <alignment horizontal="center"/>
    </xf>
    <xf numFmtId="0" fontId="11" fillId="0" borderId="4" xfId="0" applyFont="1" applyBorder="1"/>
    <xf numFmtId="17" fontId="11" fillId="0" borderId="4" xfId="0" applyNumberFormat="1" applyFont="1" applyBorder="1"/>
    <xf numFmtId="17" fontId="11" fillId="0" borderId="4" xfId="0" applyNumberFormat="1" applyFont="1" applyBorder="1" applyAlignment="1">
      <alignment horizontal="center"/>
    </xf>
    <xf numFmtId="17" fontId="11" fillId="0" borderId="0" xfId="0" applyNumberFormat="1" applyFont="1"/>
    <xf numFmtId="17" fontId="1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pane ySplit="2" topLeftCell="A3" activePane="bottomLeft" state="frozen"/>
      <selection pane="bottomLeft" activeCell="M10" sqref="M10"/>
    </sheetView>
  </sheetViews>
  <sheetFormatPr defaultRowHeight="15" x14ac:dyDescent="0.25"/>
  <cols>
    <col min="1" max="1" width="7" customWidth="1"/>
    <col min="2" max="2" width="12.85546875" customWidth="1"/>
    <col min="3" max="3" width="11.28515625" customWidth="1"/>
    <col min="4" max="4" width="12.85546875" customWidth="1"/>
    <col min="5" max="8" width="11.85546875" customWidth="1"/>
    <col min="9" max="9" width="10.28515625" customWidth="1"/>
    <col min="10" max="10" width="10.7109375" customWidth="1"/>
    <col min="11" max="11" width="10.5703125" customWidth="1"/>
    <col min="12" max="12" width="10.7109375" customWidth="1"/>
    <col min="13" max="13" width="10.140625" customWidth="1"/>
    <col min="14" max="14" width="11.28515625" customWidth="1"/>
    <col min="15" max="15" width="12.85546875" customWidth="1"/>
    <col min="16" max="16" width="13.5703125" customWidth="1"/>
    <col min="17" max="17" width="10.5703125" customWidth="1"/>
  </cols>
  <sheetData>
    <row r="1" spans="1:23" ht="15.75" thickBot="1" x14ac:dyDescent="0.3">
      <c r="A1" s="1" t="s">
        <v>0</v>
      </c>
      <c r="B1" s="2"/>
      <c r="C1" s="2"/>
    </row>
    <row r="2" spans="1:23" ht="111" thickBot="1" x14ac:dyDescent="0.3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8" t="s">
        <v>14</v>
      </c>
      <c r="O2" s="6" t="s">
        <v>15</v>
      </c>
      <c r="P2" s="9" t="s">
        <v>16</v>
      </c>
      <c r="Q2" s="6" t="s">
        <v>17</v>
      </c>
      <c r="R2" s="10"/>
    </row>
    <row r="3" spans="1:23" ht="16.5" thickBot="1" x14ac:dyDescent="0.3">
      <c r="A3" s="11">
        <v>1</v>
      </c>
      <c r="B3" s="12">
        <v>2</v>
      </c>
      <c r="C3" s="12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>
        <v>14</v>
      </c>
      <c r="O3" s="11">
        <v>15</v>
      </c>
      <c r="P3" s="13">
        <v>16</v>
      </c>
      <c r="Q3" s="11">
        <v>17</v>
      </c>
      <c r="R3" s="10"/>
    </row>
    <row r="4" spans="1:23" ht="16.5" thickBot="1" x14ac:dyDescent="0.3">
      <c r="A4" s="14">
        <v>1</v>
      </c>
      <c r="B4" s="14">
        <v>64.599999999999994</v>
      </c>
      <c r="C4" s="14">
        <v>37.024000000000001</v>
      </c>
      <c r="D4" s="14">
        <v>27.7</v>
      </c>
      <c r="E4" s="14">
        <v>37.024000000000001</v>
      </c>
      <c r="F4" s="15">
        <f>B4-C4-D4</f>
        <v>-0.12400000000000588</v>
      </c>
      <c r="G4" s="16">
        <v>45659</v>
      </c>
      <c r="H4" s="14">
        <v>54349956</v>
      </c>
      <c r="I4" s="17">
        <v>3</v>
      </c>
      <c r="J4" s="14">
        <v>572</v>
      </c>
      <c r="K4" s="14">
        <v>1096</v>
      </c>
      <c r="L4" s="14">
        <v>-1.5</v>
      </c>
      <c r="M4" s="15">
        <v>48.848999999999997</v>
      </c>
      <c r="N4" s="15">
        <v>94</v>
      </c>
      <c r="O4" s="18">
        <v>0.81499999999999995</v>
      </c>
      <c r="P4" s="15">
        <f>(N4-M4)*O4</f>
        <v>36.798065000000001</v>
      </c>
      <c r="Q4" s="15">
        <f t="shared" ref="Q4:Q14" si="0">E4-P4</f>
        <v>0.22593499999999977</v>
      </c>
      <c r="R4" s="19"/>
    </row>
    <row r="5" spans="1:23" ht="16.5" thickBot="1" x14ac:dyDescent="0.3">
      <c r="A5" s="20">
        <v>2</v>
      </c>
      <c r="B5" s="20"/>
      <c r="C5" s="20"/>
      <c r="D5" s="20"/>
      <c r="E5" s="20"/>
      <c r="F5" s="21">
        <f t="shared" ref="F5:F14" si="1">B5-C5-D5</f>
        <v>0</v>
      </c>
      <c r="G5" s="22"/>
      <c r="H5" s="20"/>
      <c r="I5" s="20"/>
      <c r="J5" s="20"/>
      <c r="K5" s="20"/>
      <c r="L5" s="20"/>
      <c r="M5" s="21"/>
      <c r="N5" s="21"/>
      <c r="O5" s="18">
        <v>0.81499999999999995</v>
      </c>
      <c r="P5" s="21"/>
      <c r="Q5" s="21"/>
      <c r="R5" s="19"/>
    </row>
    <row r="6" spans="1:23" ht="16.5" thickBot="1" x14ac:dyDescent="0.3">
      <c r="A6" s="14">
        <v>3</v>
      </c>
      <c r="B6" s="14"/>
      <c r="C6" s="14"/>
      <c r="D6" s="14"/>
      <c r="E6" s="14"/>
      <c r="F6" s="15">
        <f t="shared" si="1"/>
        <v>0</v>
      </c>
      <c r="G6" s="16"/>
      <c r="H6" s="14"/>
      <c r="I6" s="14"/>
      <c r="J6" s="14"/>
      <c r="K6" s="14"/>
      <c r="L6" s="14"/>
      <c r="M6" s="15"/>
      <c r="N6" s="15"/>
      <c r="O6" s="18">
        <v>0.81499999999999995</v>
      </c>
      <c r="P6" s="15"/>
      <c r="Q6" s="15"/>
      <c r="R6" s="19"/>
    </row>
    <row r="7" spans="1:23" ht="16.5" thickBot="1" x14ac:dyDescent="0.3">
      <c r="A7" s="20">
        <v>4</v>
      </c>
      <c r="B7" s="20"/>
      <c r="C7" s="20"/>
      <c r="D7" s="20"/>
      <c r="E7" s="20"/>
      <c r="F7" s="21">
        <f t="shared" si="1"/>
        <v>0</v>
      </c>
      <c r="G7" s="22"/>
      <c r="H7" s="20"/>
      <c r="I7" s="20"/>
      <c r="J7" s="20"/>
      <c r="K7" s="20"/>
      <c r="L7" s="20"/>
      <c r="M7" s="21"/>
      <c r="N7" s="21"/>
      <c r="O7" s="18">
        <v>0.81499999999999995</v>
      </c>
      <c r="P7" s="21"/>
      <c r="Q7" s="21"/>
      <c r="R7" s="19"/>
    </row>
    <row r="8" spans="1:23" ht="16.5" thickBot="1" x14ac:dyDescent="0.3">
      <c r="A8" s="14">
        <v>5</v>
      </c>
      <c r="B8" s="14"/>
      <c r="C8" s="14"/>
      <c r="D8" s="14"/>
      <c r="E8" s="14"/>
      <c r="F8" s="15">
        <f t="shared" si="1"/>
        <v>0</v>
      </c>
      <c r="G8" s="16"/>
      <c r="H8" s="14"/>
      <c r="I8" s="14"/>
      <c r="J8" s="14"/>
      <c r="K8" s="14"/>
      <c r="L8" s="14"/>
      <c r="M8" s="15"/>
      <c r="N8" s="15"/>
      <c r="O8" s="18">
        <v>0.81499999999999995</v>
      </c>
      <c r="P8" s="15"/>
      <c r="Q8" s="15"/>
      <c r="R8" s="19"/>
    </row>
    <row r="9" spans="1:23" ht="16.5" customHeight="1" thickBot="1" x14ac:dyDescent="0.3">
      <c r="A9" s="20">
        <v>6</v>
      </c>
      <c r="B9" s="20"/>
      <c r="C9" s="20"/>
      <c r="D9" s="20"/>
      <c r="E9" s="20"/>
      <c r="F9" s="21">
        <f t="shared" si="1"/>
        <v>0</v>
      </c>
      <c r="G9" s="22"/>
      <c r="H9" s="20"/>
      <c r="I9" s="20"/>
      <c r="J9" s="20"/>
      <c r="K9" s="20"/>
      <c r="L9" s="20"/>
      <c r="M9" s="21"/>
      <c r="N9" s="21"/>
      <c r="O9" s="18">
        <v>0.81499999999999995</v>
      </c>
      <c r="P9" s="21"/>
      <c r="Q9" s="21"/>
      <c r="R9" s="19"/>
      <c r="T9" s="23"/>
      <c r="U9" s="23"/>
      <c r="V9" s="23"/>
      <c r="W9" s="23"/>
    </row>
    <row r="10" spans="1:23" ht="16.5" thickBot="1" x14ac:dyDescent="0.3">
      <c r="A10" s="14">
        <v>7</v>
      </c>
      <c r="B10" s="14">
        <v>64.599999999999994</v>
      </c>
      <c r="C10" s="14">
        <v>37.024000000000001</v>
      </c>
      <c r="D10" s="14">
        <v>27.7</v>
      </c>
      <c r="E10" s="14">
        <v>37.024000000000001</v>
      </c>
      <c r="F10" s="15">
        <f t="shared" si="1"/>
        <v>-0.12400000000000588</v>
      </c>
      <c r="G10" s="16">
        <v>45689</v>
      </c>
      <c r="H10" s="14">
        <v>54349956</v>
      </c>
      <c r="I10" s="17">
        <v>3</v>
      </c>
      <c r="J10" s="14">
        <v>600</v>
      </c>
      <c r="K10" s="14">
        <v>1096</v>
      </c>
      <c r="L10" s="14">
        <v>-1.5</v>
      </c>
      <c r="M10" s="15">
        <v>51</v>
      </c>
      <c r="N10" s="15">
        <v>93</v>
      </c>
      <c r="O10" s="18">
        <v>0.81499999999999995</v>
      </c>
      <c r="P10" s="15">
        <f t="shared" ref="P4:P11" si="2">(N10-M10)*O10</f>
        <v>34.229999999999997</v>
      </c>
      <c r="Q10" s="15">
        <f t="shared" si="0"/>
        <v>2.794000000000004</v>
      </c>
      <c r="R10" s="19"/>
      <c r="T10" s="23"/>
      <c r="U10" s="23"/>
      <c r="V10" s="23"/>
      <c r="W10" s="23"/>
    </row>
    <row r="11" spans="1:23" ht="16.5" thickBot="1" x14ac:dyDescent="0.3">
      <c r="A11" s="20">
        <v>8</v>
      </c>
      <c r="B11" s="20"/>
      <c r="C11" s="20"/>
      <c r="D11" s="20"/>
      <c r="E11" s="20"/>
      <c r="F11" s="21">
        <f t="shared" si="1"/>
        <v>0</v>
      </c>
      <c r="G11" s="22"/>
      <c r="H11" s="20"/>
      <c r="I11" s="20"/>
      <c r="J11" s="20"/>
      <c r="K11" s="20"/>
      <c r="L11" s="20"/>
      <c r="M11" s="21"/>
      <c r="N11" s="21"/>
      <c r="O11" s="18">
        <v>0.81499999999999995</v>
      </c>
      <c r="P11" s="21"/>
      <c r="Q11" s="21"/>
      <c r="R11" s="19"/>
      <c r="T11" s="23"/>
      <c r="U11" s="23"/>
      <c r="V11" s="23"/>
      <c r="W11" s="23"/>
    </row>
    <row r="12" spans="1:23" ht="16.5" thickBot="1" x14ac:dyDescent="0.3">
      <c r="A12" s="14">
        <v>9</v>
      </c>
      <c r="B12" s="14"/>
      <c r="C12" s="14"/>
      <c r="D12" s="14"/>
      <c r="E12" s="14"/>
      <c r="F12" s="15">
        <f t="shared" si="1"/>
        <v>0</v>
      </c>
      <c r="G12" s="16"/>
      <c r="H12" s="14"/>
      <c r="I12" s="14"/>
      <c r="J12" s="14"/>
      <c r="K12" s="14"/>
      <c r="L12" s="14"/>
      <c r="M12" s="15"/>
      <c r="N12" s="15"/>
      <c r="O12" s="18">
        <v>0.81499999999999995</v>
      </c>
      <c r="P12" s="15"/>
      <c r="Q12" s="15"/>
      <c r="R12" s="19"/>
      <c r="T12" s="23"/>
      <c r="U12" s="23"/>
      <c r="V12" s="23"/>
      <c r="W12" s="23"/>
    </row>
    <row r="13" spans="1:23" ht="16.5" thickBot="1" x14ac:dyDescent="0.3">
      <c r="A13" s="20">
        <v>10</v>
      </c>
      <c r="B13" s="20"/>
      <c r="C13" s="20"/>
      <c r="D13" s="20"/>
      <c r="E13" s="20"/>
      <c r="F13" s="21">
        <f t="shared" si="1"/>
        <v>0</v>
      </c>
      <c r="G13" s="22"/>
      <c r="H13" s="20"/>
      <c r="I13" s="20"/>
      <c r="J13" s="20"/>
      <c r="K13" s="20"/>
      <c r="L13" s="20"/>
      <c r="M13" s="21"/>
      <c r="N13" s="21"/>
      <c r="O13" s="18">
        <v>0.81499999999999995</v>
      </c>
      <c r="P13" s="21"/>
      <c r="Q13" s="21"/>
      <c r="R13" s="19"/>
      <c r="T13" s="23"/>
      <c r="U13" s="23"/>
      <c r="V13" s="23"/>
      <c r="W13" s="23"/>
    </row>
    <row r="14" spans="1:23" ht="16.5" thickBot="1" x14ac:dyDescent="0.3">
      <c r="A14" s="14">
        <v>11</v>
      </c>
      <c r="B14" s="14"/>
      <c r="C14" s="14"/>
      <c r="D14" s="14"/>
      <c r="E14" s="14"/>
      <c r="F14" s="15">
        <f t="shared" si="1"/>
        <v>0</v>
      </c>
      <c r="G14" s="16"/>
      <c r="H14" s="14"/>
      <c r="I14" s="14"/>
      <c r="J14" s="14"/>
      <c r="K14" s="14"/>
      <c r="L14" s="14"/>
      <c r="M14" s="15"/>
      <c r="N14" s="15"/>
      <c r="O14" s="18">
        <v>0.81499999999999995</v>
      </c>
      <c r="P14" s="15"/>
      <c r="Q14" s="15"/>
      <c r="R14" s="19"/>
      <c r="T14" s="23"/>
      <c r="U14" s="23"/>
      <c r="V14" s="23"/>
      <c r="W14" s="23"/>
    </row>
  </sheetData>
  <sheetProtection formatCells="0" formatColumns="0" formatRows="0" insertColumns="0" insertRows="0" insertHyperlinks="0" deleteColumns="0" deleteRows="0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workbookViewId="0">
      <selection activeCell="I25" sqref="I25"/>
    </sheetView>
  </sheetViews>
  <sheetFormatPr defaultRowHeight="15" x14ac:dyDescent="0.25"/>
  <cols>
    <col min="1" max="1" width="10.85546875" customWidth="1"/>
    <col min="3" max="3" width="13.42578125" customWidth="1"/>
    <col min="4" max="4" width="10.85546875" customWidth="1"/>
    <col min="5" max="5" width="10.42578125" bestFit="1" customWidth="1"/>
  </cols>
  <sheetData>
    <row r="2" spans="1:14" ht="21" x14ac:dyDescent="0.35">
      <c r="A2" s="24"/>
      <c r="B2" s="25"/>
      <c r="C2" s="24"/>
      <c r="D2" s="24"/>
      <c r="E2" s="26" t="s">
        <v>18</v>
      </c>
      <c r="F2" s="26"/>
      <c r="G2" s="26"/>
      <c r="H2" s="26"/>
      <c r="I2" s="26"/>
      <c r="J2" s="26"/>
      <c r="K2" s="24"/>
      <c r="L2" s="24"/>
      <c r="M2" s="24"/>
      <c r="N2" s="24"/>
    </row>
    <row r="3" spans="1:14" ht="21" x14ac:dyDescent="0.35">
      <c r="A3" s="24"/>
      <c r="B3" s="27" t="s">
        <v>19</v>
      </c>
      <c r="C3" s="28" t="s">
        <v>20</v>
      </c>
      <c r="D3" s="28"/>
      <c r="E3" s="29" t="s">
        <v>21</v>
      </c>
      <c r="F3" s="29"/>
      <c r="G3" s="30" t="s">
        <v>22</v>
      </c>
      <c r="H3" s="30"/>
      <c r="I3" s="31" t="s">
        <v>23</v>
      </c>
      <c r="J3" s="31"/>
      <c r="K3" s="32" t="s">
        <v>24</v>
      </c>
      <c r="L3" s="32"/>
      <c r="M3" s="33" t="s">
        <v>25</v>
      </c>
      <c r="N3" s="33"/>
    </row>
    <row r="4" spans="1:14" ht="21" x14ac:dyDescent="0.35">
      <c r="A4" s="34" t="s">
        <v>26</v>
      </c>
      <c r="B4" s="27"/>
      <c r="C4" s="34" t="s">
        <v>27</v>
      </c>
      <c r="D4" s="27" t="s">
        <v>6</v>
      </c>
      <c r="E4" s="34" t="s">
        <v>27</v>
      </c>
      <c r="F4" s="27" t="s">
        <v>6</v>
      </c>
      <c r="G4" s="34" t="s">
        <v>27</v>
      </c>
      <c r="H4" s="27" t="s">
        <v>6</v>
      </c>
      <c r="I4" s="34" t="s">
        <v>27</v>
      </c>
      <c r="J4" s="27" t="s">
        <v>6</v>
      </c>
      <c r="K4" s="34" t="s">
        <v>27</v>
      </c>
      <c r="L4" s="27" t="s">
        <v>6</v>
      </c>
      <c r="M4" s="34" t="s">
        <v>27</v>
      </c>
      <c r="N4" s="27" t="s">
        <v>6</v>
      </c>
    </row>
    <row r="5" spans="1:14" ht="21" x14ac:dyDescent="0.35">
      <c r="A5" s="35">
        <v>45658</v>
      </c>
      <c r="B5" s="36" t="s">
        <v>28</v>
      </c>
      <c r="C5" s="34">
        <f>SUMIFS(Ацетон!P$4:P$205,Ацетон!G$4:G$205,"&gt;" &amp;A5,Ацетон!G$4:G$205,"&lt;" &amp; A6)</f>
        <v>36.798065000000001</v>
      </c>
      <c r="D5" s="34">
        <f>SUMIFS(Ацетон!Q$4:Q$205,Ацетон!G$4:G$205,"&gt;" &amp;A5,Ацетон!G$4:G$205,"&lt;" &amp; A6)</f>
        <v>0.22593499999999977</v>
      </c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21" x14ac:dyDescent="0.35">
      <c r="A6" s="35">
        <v>45689</v>
      </c>
      <c r="B6" s="36" t="s">
        <v>28</v>
      </c>
      <c r="C6" s="34">
        <f>SUMIFS(Ацетон!P$4:P$205,Ацетон!G$4:G$205,"&gt;" &amp;A6,Ацетон!G$4:G$205,"&lt;" &amp; A7)</f>
        <v>0</v>
      </c>
      <c r="D6" s="34">
        <f>SUMIFS(Ацетон!Q$4:Q$205,Ацетон!G$4:G$205,"&gt;" &amp;A6,Ацетон!G$4:G$205,"&lt;" &amp; A7)</f>
        <v>0</v>
      </c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21" x14ac:dyDescent="0.35">
      <c r="A7" s="35">
        <v>45717</v>
      </c>
      <c r="B7" s="36" t="s">
        <v>28</v>
      </c>
      <c r="C7" s="34">
        <f>SUMIFS(Ацетон!P$4:P$205,Ацетон!G$4:G$205,"&gt;" &amp;A7,Ацетон!G$4:G$205,"&lt;" &amp; A8)</f>
        <v>0</v>
      </c>
      <c r="D7" s="34">
        <f>SUMIFS(Ацетон!Q$4:Q$205,Ацетон!G$4:G$205,"&gt;" &amp;A7,Ацетон!G$4:G$205,"&lt;" &amp; A8)</f>
        <v>0</v>
      </c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21" x14ac:dyDescent="0.35">
      <c r="A8" s="35">
        <v>45748</v>
      </c>
      <c r="B8" s="36" t="s">
        <v>28</v>
      </c>
      <c r="C8" s="34">
        <f>SUMIFS(Ацетон!P$4:P$205,Ацетон!G$4:G$205,"&gt;" &amp;A8,Ацетон!G$4:G$205,"&lt;" &amp; A9)</f>
        <v>0</v>
      </c>
      <c r="D8" s="34">
        <f>SUMIFS(Ацетон!Q$4:Q$205,Ацетон!G$4:G$205,"&gt;" &amp;A8,Ацетон!G$4:G$205,"&lt;" &amp; A9)</f>
        <v>0</v>
      </c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ht="21" x14ac:dyDescent="0.35">
      <c r="A9" s="35">
        <v>45778</v>
      </c>
      <c r="B9" s="36" t="s">
        <v>28</v>
      </c>
      <c r="C9" s="34">
        <f>SUMIFS(Ацетон!P$4:P$205,Ацетон!G$4:G$205,"&gt;" &amp;A9,Ацетон!G$4:G$205,"&lt;" &amp; A10)</f>
        <v>0</v>
      </c>
      <c r="D9" s="34">
        <f>SUMIFS(Ацетон!Q$4:Q$205,Ацетон!G$4:G$205,"&gt;" &amp;A9,Ацетон!G$4:G$205,"&lt;" &amp; A10)</f>
        <v>0</v>
      </c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21" x14ac:dyDescent="0.35">
      <c r="A10" s="35">
        <v>45809</v>
      </c>
      <c r="B10" s="36" t="s">
        <v>28</v>
      </c>
      <c r="C10" s="34">
        <f>SUMIFS(Ацетон!P$4:P$205,Ацетон!G$4:G$205,"&gt;" &amp;A10,Ацетон!G$4:G$205,"&lt;" &amp; A11)</f>
        <v>0</v>
      </c>
      <c r="D10" s="34">
        <f>SUMIFS(Ацетон!Q$4:Q$205,Ацетон!G$4:G$205,"&gt;" &amp;A10,Ацетон!G$4:G$205,"&lt;" &amp; A11)</f>
        <v>0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21" x14ac:dyDescent="0.35">
      <c r="A11" s="35">
        <v>45839</v>
      </c>
      <c r="B11" s="36" t="s">
        <v>28</v>
      </c>
      <c r="C11" s="34">
        <f>SUMIFS(Ацетон!P$4:P$205,Ацетон!G$4:G$205,"&gt;" &amp;A11,Ацетон!G$4:G$205,"&lt;" &amp; A12)</f>
        <v>0</v>
      </c>
      <c r="D11" s="34">
        <f>SUMIFS(Ацетон!Q$4:Q$205,Ацетон!G$4:G$205,"&gt;" &amp;A11,Ацетон!G$4:G$205,"&lt;" &amp; A12)</f>
        <v>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21" x14ac:dyDescent="0.35">
      <c r="A12" s="35">
        <v>45870</v>
      </c>
      <c r="B12" s="36" t="s">
        <v>28</v>
      </c>
      <c r="C12" s="34">
        <f>SUMIFS(Ацетон!P$4:P$205,Ацетон!G$4:G$205,"&gt;" &amp;A12,Ацетон!G$4:G$205,"&lt;" &amp; A13)</f>
        <v>0</v>
      </c>
      <c r="D12" s="34">
        <f>SUMIFS(Ацетон!Q$4:Q$205,Ацетон!G$4:G$205,"&gt;" &amp;A12,Ацетон!G$4:G$205,"&lt;" &amp; A13)</f>
        <v>0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ht="21" x14ac:dyDescent="0.35">
      <c r="A13" s="35">
        <v>45901</v>
      </c>
      <c r="B13" s="36" t="s">
        <v>28</v>
      </c>
      <c r="C13" s="34">
        <f>SUMIFS(Ацетон!P$4:P$205,Ацетон!G$4:G$205,"&gt;" &amp;A13,Ацетон!G$4:G$205,"&lt;" &amp; A14)</f>
        <v>0</v>
      </c>
      <c r="D13" s="34">
        <f>SUMIFS(Ацетон!Q$4:Q$205,Ацетон!G$4:G$205,"&gt;" &amp;A13,Ацетон!G$4:G$205,"&lt;" &amp; A14)</f>
        <v>0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ht="21" x14ac:dyDescent="0.35">
      <c r="A14" s="35">
        <v>45931</v>
      </c>
      <c r="B14" s="36" t="s">
        <v>28</v>
      </c>
      <c r="C14" s="34">
        <f>SUMIFS(Ацетон!P$4:P$205,Ацетон!G$4:G$205,"&gt;" &amp;A14,Ацетон!G$4:G$205,"&lt;" &amp; A15)</f>
        <v>0</v>
      </c>
      <c r="D14" s="34">
        <f>SUMIFS(Ацетон!Q$4:Q$205,Ацетон!G$4:G$205,"&gt;" &amp;A14,Ацетон!G$4:G$205,"&lt;" &amp; A15)</f>
        <v>0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 ht="21" x14ac:dyDescent="0.35">
      <c r="A15" s="35">
        <v>45962</v>
      </c>
      <c r="B15" s="36" t="s">
        <v>28</v>
      </c>
      <c r="C15" s="34">
        <f>SUMIFS(Ацетон!P$4:P$205,Ацетон!G$4:G$205,"&gt;" &amp;A15,Ацетон!G$4:G$205,"&lt;" &amp; A16)</f>
        <v>0</v>
      </c>
      <c r="D15" s="34">
        <f>SUMIFS(Ацетон!Q$4:Q$205,Ацетон!G$4:G$205,"&gt;" &amp;A15,Ацетон!G$4:G$205,"&lt;" &amp; A16)</f>
        <v>0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ht="21" x14ac:dyDescent="0.35">
      <c r="A16" s="35">
        <v>45992</v>
      </c>
      <c r="B16" s="36" t="s">
        <v>28</v>
      </c>
      <c r="C16" s="34">
        <f>SUMIFS(Ацетон!P$4:P$205,Ацетон!G$4:G$205,"&gt;" &amp;A16,Ацетон!G$4:G$205,"&lt;" &amp; A17)</f>
        <v>0</v>
      </c>
      <c r="D16" s="34">
        <f>SUMIFS(Ацетон!Q$4:Q$205,Ацетон!G$4:G$205,"&gt;" &amp;A16,Ацетон!G$4:G$205,"&lt;" &amp; A17)</f>
        <v>0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ht="21" x14ac:dyDescent="0.35">
      <c r="A17" s="37">
        <v>46023</v>
      </c>
      <c r="B17" s="38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</sheetData>
  <mergeCells count="7">
    <mergeCell ref="M3:N3"/>
    <mergeCell ref="E2:J2"/>
    <mergeCell ref="C3:D3"/>
    <mergeCell ref="E3:F3"/>
    <mergeCell ref="G3:H3"/>
    <mergeCell ref="I3:J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Ацетон</vt:lpstr>
      <vt:lpstr>Лист2</vt:lpstr>
    </vt:vector>
  </TitlesOfParts>
  <Company>Himprom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Амерханов Ремис Шейхуллович</cp:lastModifiedBy>
  <dcterms:created xsi:type="dcterms:W3CDTF">2025-01-16T13:33:57Z</dcterms:created>
  <dcterms:modified xsi:type="dcterms:W3CDTF">2025-01-16T13:42:08Z</dcterms:modified>
</cp:coreProperties>
</file>