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30"/>
  </bookViews>
  <sheets>
    <sheet name="Лист1" sheetId="1" r:id="rId1"/>
  </sheets>
  <definedNames>
    <definedName name="_xlnm._FilterDatabase" localSheetId="0" hidden="1">Лист1!$A$13:$E$37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2" i="1"/>
  <c r="J2" i="1"/>
  <c r="K10" i="1" l="1"/>
  <c r="J3" i="1"/>
  <c r="J4" i="1"/>
  <c r="J5" i="1"/>
  <c r="J6" i="1"/>
  <c r="J7" i="1"/>
  <c r="J8" i="1"/>
  <c r="J9" i="1"/>
  <c r="D12" i="1"/>
  <c r="J10" i="1" l="1"/>
</calcChain>
</file>

<file path=xl/sharedStrings.xml><?xml version="1.0" encoding="utf-8"?>
<sst xmlns="http://schemas.openxmlformats.org/spreadsheetml/2006/main" count="125" uniqueCount="49">
  <si>
    <t>№ нед</t>
  </si>
  <si>
    <t>№ кв</t>
  </si>
  <si>
    <t>№ п/п</t>
  </si>
  <si>
    <t>ВСЕГО:</t>
  </si>
  <si>
    <t>п</t>
  </si>
  <si>
    <t>ф</t>
  </si>
  <si>
    <t>в</t>
  </si>
  <si>
    <t>AF</t>
  </si>
  <si>
    <t>BDR</t>
  </si>
  <si>
    <t>BST</t>
  </si>
  <si>
    <t>RRR</t>
  </si>
  <si>
    <t>BFR</t>
  </si>
  <si>
    <t>9AG</t>
  </si>
  <si>
    <t>11MS</t>
  </si>
  <si>
    <t>ACDF</t>
  </si>
  <si>
    <t>Арикул</t>
  </si>
  <si>
    <t>К-во</t>
  </si>
  <si>
    <t>Сортамент</t>
  </si>
  <si>
    <t>Артикул</t>
  </si>
  <si>
    <t>AF DA</t>
  </si>
  <si>
    <t>AF SA</t>
  </si>
  <si>
    <t>AAA</t>
  </si>
  <si>
    <t>DDD</t>
  </si>
  <si>
    <t>AF DER</t>
  </si>
  <si>
    <t>AF BSB</t>
  </si>
  <si>
    <t>BDR AS</t>
  </si>
  <si>
    <t>AF GVS</t>
  </si>
  <si>
    <t>выкуп</t>
  </si>
  <si>
    <t>осмотр</t>
  </si>
  <si>
    <t>доки</t>
  </si>
  <si>
    <t>Действие</t>
  </si>
  <si>
    <t>BDR DD</t>
  </si>
  <si>
    <t>BST RR</t>
  </si>
  <si>
    <t>BDR 11H</t>
  </si>
  <si>
    <t>BDR FD</t>
  </si>
  <si>
    <r>
      <t>СУММПРОИЗВ((ЛЕВСИМВ($D$14:$D$1000;2)="вы")*(E$14:E$1000="AAA")*(ЛЕВСИМВ(C$14:C$1000;2)=ЛЕВСИМВ(I2;2))*</t>
    </r>
    <r>
      <rPr>
        <sz val="11"/>
        <color rgb="FFFF0000"/>
        <rFont val="Calibri"/>
        <family val="2"/>
        <charset val="204"/>
        <scheme val="minor"/>
      </rPr>
      <t>(A$14:A$1000&gt;39)</t>
    </r>
    <r>
      <rPr>
        <sz val="11"/>
        <color theme="1"/>
        <rFont val="Calibri"/>
        <family val="2"/>
        <scheme val="minor"/>
      </rPr>
      <t>*(B$14:B$1000="п"))</t>
    </r>
  </si>
  <si>
    <t>выкуп простой</t>
  </si>
  <si>
    <t>выкуп сложный</t>
  </si>
  <si>
    <t>Как выделенный красным участок формулы привязать к ячейке D2 (№ квартала).</t>
  </si>
  <si>
    <t>выборка по фильтру</t>
  </si>
  <si>
    <t>индекс</t>
  </si>
  <si>
    <t>Нужно выбрать в таблицу Н2:J9 количество значений из таблицы А14:Е37 по условиям: 1. Сортамент-ААА (работает), 2. Действие-любой выкуп (работает), 3. Артикул-первые 2 буквы (работает), 4. индекс-только "п" (работает). А вот выбор № недель по № квартала увы никак. Вручную для 1 и 4 квартала да.</t>
  </si>
  <si>
    <t xml:space="preserve">Всем Доброго дня! Пошли отчеты как всегда по новому и готовность вчера. Отчеты привязаны к № недель (столбец А). </t>
  </si>
  <si>
    <t>СПАСИБО ЗАРАНЕЕ!!!</t>
  </si>
  <si>
    <t>A14:A37&gt;39</t>
  </si>
  <si>
    <t>A14:A37&lt;14</t>
  </si>
  <si>
    <t>26&gt;A14:A37&gt;=14</t>
  </si>
  <si>
    <t>40&gt;A14:A27&gt;=15</t>
  </si>
  <si>
    <t>Попытался сделать это в ячейке J2 через поиск по индексу, чехарда, да и вообще с 1 и 4 кварталом вручную понятно в моей формуле, а вот диапазон 2 и 3 кварталов проблема.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</si>
</sst>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>
      <pane ySplit="13" topLeftCell="A14" activePane="bottomLeft" state="frozen"/>
      <selection pane="bottomLeft" activeCell="K2" sqref="K2:K9"/>
    </sheetView>
  </sheetViews>
  <sheetFormatPr defaultRowHeight="15" x14ac:dyDescent="0.25"/>
  <cols>
    <col min="1" max="1" width="4.140625" customWidth="1"/>
    <col min="2" max="2" width="6.5703125" customWidth="1"/>
    <col min="4" max="4" width="19.5703125" customWidth="1"/>
    <col min="5" max="5" width="11.140625" customWidth="1"/>
    <col min="6" max="6" width="5.42578125" customWidth="1"/>
    <col min="7" max="7" width="15.140625" customWidth="1"/>
    <col min="8" max="8" width="6.28515625" customWidth="1"/>
  </cols>
  <sheetData>
    <row r="1" spans="1:23" x14ac:dyDescent="0.25">
      <c r="D1" s="2" t="s">
        <v>1</v>
      </c>
      <c r="E1">
        <v>1</v>
      </c>
      <c r="F1" t="s">
        <v>45</v>
      </c>
      <c r="H1" t="s">
        <v>2</v>
      </c>
      <c r="I1" t="s">
        <v>15</v>
      </c>
      <c r="J1" t="s">
        <v>16</v>
      </c>
    </row>
    <row r="2" spans="1:23" x14ac:dyDescent="0.25">
      <c r="D2">
        <v>4</v>
      </c>
      <c r="E2">
        <v>2</v>
      </c>
      <c r="F2" t="s">
        <v>46</v>
      </c>
      <c r="H2">
        <v>1</v>
      </c>
      <c r="I2" t="s">
        <v>7</v>
      </c>
      <c r="J2" t="e">
        <f>SUMPRODUCT(LEFT($D$14:$D$1000,2)="вы")*(E$14:E$1000="AAA")*(LEFT(C$14:C$1000,2)=LEFT(I2,2))*(INDEX(F1:F4,D2))*(B$14:B$1000="п")</f>
        <v>#VALUE!</v>
      </c>
      <c r="K2">
        <f>COUNTIFS(D$14:D$999,"вы*",E$14:E$999,"AAA",C$14:C$999,LEFTB(I2,2)&amp;"*",B$14:B$999,"п",A$14:A$999,"&gt;="&amp;INDEX({0;14;26;40},D$2),A$14:A$999,"&lt;"&amp;INDEX({13;25;39;99},D$2))</f>
        <v>2</v>
      </c>
    </row>
    <row r="3" spans="1:23" x14ac:dyDescent="0.25">
      <c r="E3">
        <v>3</v>
      </c>
      <c r="F3" t="s">
        <v>47</v>
      </c>
      <c r="H3">
        <v>2</v>
      </c>
      <c r="I3" t="s">
        <v>8</v>
      </c>
      <c r="J3">
        <f t="shared" ref="J3:J9" si="0">SUMPRODUCT((LEFT($D$14:$D$1000,2)="вы")*(E$14:E$1000="AAA")*(LEFT(C$14:C$1000,2)=LEFT(I3,2))*(A$14:A$1000&gt;39)*(B$14:B$1000="п"))</f>
        <v>0</v>
      </c>
      <c r="K3">
        <f>COUNTIFS(D$14:D$999,"вы*",E$14:E$999,"AAA",C$14:C$999,LEFTB(I3,2)&amp;"*",B$14:B$999,"п",A$14:A$999,"&gt;="&amp;INDEX({0;14;26;40},D$2),A$14:A$999,"&lt;"&amp;INDEX({13;25;39;99},D$2))</f>
        <v>0</v>
      </c>
    </row>
    <row r="4" spans="1:23" x14ac:dyDescent="0.25">
      <c r="E4">
        <v>4</v>
      </c>
      <c r="F4" t="s">
        <v>44</v>
      </c>
      <c r="H4">
        <v>3</v>
      </c>
      <c r="I4" t="s">
        <v>9</v>
      </c>
      <c r="J4">
        <f t="shared" si="0"/>
        <v>0</v>
      </c>
      <c r="K4">
        <f>COUNTIFS(D$14:D$999,"вы*",E$14:E$999,"AAA",C$14:C$999,LEFTB(I4,2)&amp;"*",B$14:B$999,"п",A$14:A$999,"&gt;="&amp;INDEX({0;14;26;40},D$2),A$14:A$999,"&lt;"&amp;INDEX({13;25;39;99},D$2))</f>
        <v>0</v>
      </c>
    </row>
    <row r="5" spans="1:23" x14ac:dyDescent="0.25">
      <c r="H5">
        <v>4</v>
      </c>
      <c r="I5" t="s">
        <v>10</v>
      </c>
      <c r="J5">
        <f t="shared" si="0"/>
        <v>2</v>
      </c>
      <c r="K5">
        <f>COUNTIFS(D$14:D$999,"вы*",E$14:E$999,"AAA",C$14:C$999,LEFTB(I5,2)&amp;"*",B$14:B$999,"п",A$14:A$999,"&gt;="&amp;INDEX({0;14;26;40},D$2),A$14:A$999,"&lt;"&amp;INDEX({13;25;39;99},D$2))</f>
        <v>2</v>
      </c>
    </row>
    <row r="6" spans="1:23" x14ac:dyDescent="0.25">
      <c r="H6">
        <v>5</v>
      </c>
      <c r="I6" t="s">
        <v>11</v>
      </c>
      <c r="J6">
        <f t="shared" si="0"/>
        <v>0</v>
      </c>
      <c r="K6">
        <f>COUNTIFS(D$14:D$999,"вы*",E$14:E$999,"AAA",C$14:C$999,LEFTB(I6,2)&amp;"*",B$14:B$999,"п",A$14:A$999,"&gt;="&amp;INDEX({0;14;26;40},D$2),A$14:A$999,"&lt;"&amp;INDEX({13;25;39;99},D$2))</f>
        <v>0</v>
      </c>
    </row>
    <row r="7" spans="1:23" x14ac:dyDescent="0.25">
      <c r="H7">
        <v>6</v>
      </c>
      <c r="I7" t="s">
        <v>12</v>
      </c>
      <c r="J7">
        <f t="shared" si="0"/>
        <v>0</v>
      </c>
      <c r="K7">
        <f>COUNTIFS(D$14:D$999,"вы*",E$14:E$999,"AAA",C$14:C$999,LEFTB(I7,2)&amp;"*",B$14:B$999,"п",A$14:A$999,"&gt;="&amp;INDEX({0;14;26;40},D$2),A$14:A$999,"&lt;"&amp;INDEX({13;25;39;99},D$2))</f>
        <v>0</v>
      </c>
    </row>
    <row r="8" spans="1:23" x14ac:dyDescent="0.25">
      <c r="H8">
        <v>7</v>
      </c>
      <c r="I8" t="s">
        <v>13</v>
      </c>
      <c r="J8">
        <f t="shared" si="0"/>
        <v>1</v>
      </c>
      <c r="K8">
        <f>COUNTIFS(D$14:D$999,"вы*",E$14:E$999,"AAA",C$14:C$999,LEFTB(I8,2)&amp;"*",B$14:B$999,"п",A$14:A$999,"&gt;="&amp;INDEX({0;14;26;40},D$2),A$14:A$999,"&lt;"&amp;INDEX({13;25;39;99},D$2))</f>
        <v>1</v>
      </c>
    </row>
    <row r="9" spans="1:23" x14ac:dyDescent="0.25">
      <c r="H9">
        <v>8</v>
      </c>
      <c r="I9" t="s">
        <v>14</v>
      </c>
      <c r="J9">
        <f t="shared" si="0"/>
        <v>0</v>
      </c>
      <c r="K9">
        <f>COUNTIFS(D$14:D$999,"вы*",E$14:E$999,"AAA",C$14:C$999,LEFTB(I9,2)&amp;"*",B$14:B$999,"п",A$14:A$999,"&gt;="&amp;INDEX({0;14;26;40},D$2),A$14:A$999,"&lt;"&amp;INDEX({13;25;39;99},D$2))</f>
        <v>0</v>
      </c>
    </row>
    <row r="10" spans="1:23" x14ac:dyDescent="0.25">
      <c r="I10" t="s">
        <v>3</v>
      </c>
      <c r="J10" t="e">
        <f>SUM(J2:J9)</f>
        <v>#VALUE!</v>
      </c>
      <c r="K10">
        <f>SUM(K2:K9)</f>
        <v>5</v>
      </c>
    </row>
    <row r="11" spans="1:23" x14ac:dyDescent="0.25">
      <c r="D11" t="s">
        <v>39</v>
      </c>
    </row>
    <row r="12" spans="1:23" x14ac:dyDescent="0.25">
      <c r="D12">
        <f>SUBTOTAL(3,D14:D37)</f>
        <v>24</v>
      </c>
      <c r="G12" t="s">
        <v>42</v>
      </c>
      <c r="S12" s="4" t="s">
        <v>43</v>
      </c>
    </row>
    <row r="13" spans="1:23" ht="30" customHeight="1" x14ac:dyDescent="0.25">
      <c r="A13" s="3" t="s">
        <v>0</v>
      </c>
      <c r="B13" t="s">
        <v>40</v>
      </c>
      <c r="C13" t="s">
        <v>18</v>
      </c>
      <c r="D13" t="s">
        <v>30</v>
      </c>
      <c r="E13" t="s">
        <v>17</v>
      </c>
      <c r="G13" s="5" t="s">
        <v>41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>
        <v>3</v>
      </c>
      <c r="B14" t="s">
        <v>4</v>
      </c>
      <c r="C14" t="s">
        <v>10</v>
      </c>
      <c r="D14" t="s">
        <v>29</v>
      </c>
      <c r="E14" t="s">
        <v>21</v>
      </c>
    </row>
    <row r="15" spans="1:23" x14ac:dyDescent="0.25">
      <c r="A15">
        <v>4</v>
      </c>
      <c r="B15" t="s">
        <v>5</v>
      </c>
      <c r="C15" t="s">
        <v>23</v>
      </c>
      <c r="D15" t="s">
        <v>28</v>
      </c>
      <c r="E15" t="s">
        <v>21</v>
      </c>
    </row>
    <row r="16" spans="1:23" x14ac:dyDescent="0.25">
      <c r="A16">
        <v>7</v>
      </c>
      <c r="B16" t="s">
        <v>6</v>
      </c>
      <c r="C16" t="s">
        <v>24</v>
      </c>
      <c r="D16" t="s">
        <v>27</v>
      </c>
      <c r="E16" t="s">
        <v>21</v>
      </c>
    </row>
    <row r="17" spans="1:5" x14ac:dyDescent="0.25">
      <c r="A17">
        <v>14</v>
      </c>
      <c r="B17" t="s">
        <v>4</v>
      </c>
      <c r="C17" t="s">
        <v>25</v>
      </c>
      <c r="D17" t="s">
        <v>27</v>
      </c>
      <c r="E17" t="s">
        <v>21</v>
      </c>
    </row>
    <row r="18" spans="1:5" x14ac:dyDescent="0.25">
      <c r="A18">
        <v>15</v>
      </c>
      <c r="B18" t="s">
        <v>4</v>
      </c>
      <c r="C18" t="s">
        <v>26</v>
      </c>
      <c r="D18" t="s">
        <v>29</v>
      </c>
      <c r="E18" t="s">
        <v>21</v>
      </c>
    </row>
    <row r="19" spans="1:5" x14ac:dyDescent="0.25">
      <c r="A19">
        <v>20</v>
      </c>
      <c r="B19" t="s">
        <v>6</v>
      </c>
      <c r="C19" t="s">
        <v>14</v>
      </c>
      <c r="D19" t="s">
        <v>27</v>
      </c>
      <c r="E19" t="s">
        <v>21</v>
      </c>
    </row>
    <row r="20" spans="1:5" x14ac:dyDescent="0.25">
      <c r="A20">
        <v>24</v>
      </c>
      <c r="B20" t="s">
        <v>4</v>
      </c>
      <c r="C20" t="s">
        <v>10</v>
      </c>
      <c r="D20" t="s">
        <v>29</v>
      </c>
      <c r="E20" t="s">
        <v>21</v>
      </c>
    </row>
    <row r="21" spans="1:5" x14ac:dyDescent="0.25">
      <c r="A21">
        <v>26</v>
      </c>
      <c r="B21" t="s">
        <v>4</v>
      </c>
      <c r="C21" t="s">
        <v>31</v>
      </c>
      <c r="D21" t="s">
        <v>29</v>
      </c>
      <c r="E21" t="s">
        <v>21</v>
      </c>
    </row>
    <row r="22" spans="1:5" x14ac:dyDescent="0.25">
      <c r="A22">
        <v>27</v>
      </c>
      <c r="B22" t="s">
        <v>4</v>
      </c>
      <c r="C22" t="s">
        <v>13</v>
      </c>
      <c r="D22" t="s">
        <v>29</v>
      </c>
      <c r="E22" t="s">
        <v>21</v>
      </c>
    </row>
    <row r="23" spans="1:5" x14ac:dyDescent="0.25">
      <c r="A23">
        <v>27</v>
      </c>
      <c r="B23" t="s">
        <v>4</v>
      </c>
      <c r="C23" t="s">
        <v>32</v>
      </c>
      <c r="D23" t="s">
        <v>27</v>
      </c>
      <c r="E23" t="s">
        <v>22</v>
      </c>
    </row>
    <row r="24" spans="1:5" x14ac:dyDescent="0.25">
      <c r="A24">
        <v>29</v>
      </c>
      <c r="B24" t="s">
        <v>6</v>
      </c>
      <c r="C24" t="s">
        <v>33</v>
      </c>
      <c r="D24" t="s">
        <v>27</v>
      </c>
      <c r="E24" t="s">
        <v>21</v>
      </c>
    </row>
    <row r="25" spans="1:5" x14ac:dyDescent="0.25">
      <c r="A25">
        <v>30</v>
      </c>
      <c r="B25" t="s">
        <v>4</v>
      </c>
      <c r="C25" t="s">
        <v>34</v>
      </c>
      <c r="D25" t="s">
        <v>29</v>
      </c>
      <c r="E25" t="s">
        <v>21</v>
      </c>
    </row>
    <row r="26" spans="1:5" x14ac:dyDescent="0.25">
      <c r="A26">
        <v>32</v>
      </c>
      <c r="B26" t="s">
        <v>4</v>
      </c>
      <c r="C26" t="s">
        <v>12</v>
      </c>
      <c r="D26" t="s">
        <v>27</v>
      </c>
      <c r="E26" t="s">
        <v>21</v>
      </c>
    </row>
    <row r="27" spans="1:5" x14ac:dyDescent="0.25">
      <c r="A27">
        <v>34</v>
      </c>
      <c r="B27" t="s">
        <v>4</v>
      </c>
      <c r="C27" t="s">
        <v>33</v>
      </c>
      <c r="D27" t="s">
        <v>27</v>
      </c>
      <c r="E27" t="s">
        <v>21</v>
      </c>
    </row>
    <row r="28" spans="1:5" x14ac:dyDescent="0.25">
      <c r="A28">
        <v>36</v>
      </c>
      <c r="B28" t="s">
        <v>4</v>
      </c>
      <c r="C28" t="s">
        <v>34</v>
      </c>
      <c r="D28" t="s">
        <v>29</v>
      </c>
      <c r="E28" t="s">
        <v>21</v>
      </c>
    </row>
    <row r="29" spans="1:5" x14ac:dyDescent="0.25">
      <c r="A29">
        <v>39</v>
      </c>
      <c r="B29" t="s">
        <v>4</v>
      </c>
      <c r="C29" t="s">
        <v>10</v>
      </c>
      <c r="D29" t="s">
        <v>29</v>
      </c>
      <c r="E29" t="s">
        <v>21</v>
      </c>
    </row>
    <row r="30" spans="1:5" x14ac:dyDescent="0.25">
      <c r="A30">
        <v>40</v>
      </c>
      <c r="B30" t="s">
        <v>4</v>
      </c>
      <c r="C30" t="s">
        <v>13</v>
      </c>
      <c r="D30" t="s">
        <v>36</v>
      </c>
      <c r="E30" t="s">
        <v>21</v>
      </c>
    </row>
    <row r="31" spans="1:5" x14ac:dyDescent="0.25">
      <c r="A31">
        <v>42</v>
      </c>
      <c r="B31" t="s">
        <v>6</v>
      </c>
      <c r="C31" t="s">
        <v>32</v>
      </c>
      <c r="D31" t="s">
        <v>27</v>
      </c>
      <c r="E31" t="s">
        <v>22</v>
      </c>
    </row>
    <row r="32" spans="1:5" x14ac:dyDescent="0.25">
      <c r="A32">
        <v>44</v>
      </c>
      <c r="B32" t="s">
        <v>4</v>
      </c>
      <c r="C32" t="s">
        <v>10</v>
      </c>
      <c r="D32" t="s">
        <v>27</v>
      </c>
      <c r="E32" t="s">
        <v>21</v>
      </c>
    </row>
    <row r="33" spans="1:7" x14ac:dyDescent="0.25">
      <c r="A33">
        <v>45</v>
      </c>
      <c r="B33" t="s">
        <v>4</v>
      </c>
      <c r="C33" t="s">
        <v>19</v>
      </c>
      <c r="D33" t="s">
        <v>27</v>
      </c>
      <c r="E33" t="s">
        <v>21</v>
      </c>
    </row>
    <row r="34" spans="1:7" x14ac:dyDescent="0.25">
      <c r="A34">
        <v>48</v>
      </c>
      <c r="B34" t="s">
        <v>4</v>
      </c>
      <c r="C34" t="s">
        <v>20</v>
      </c>
      <c r="D34" t="s">
        <v>37</v>
      </c>
      <c r="E34" t="s">
        <v>21</v>
      </c>
      <c r="G34" t="s">
        <v>35</v>
      </c>
    </row>
    <row r="35" spans="1:7" x14ac:dyDescent="0.25">
      <c r="A35">
        <v>49</v>
      </c>
      <c r="B35" t="s">
        <v>4</v>
      </c>
      <c r="C35" t="s">
        <v>10</v>
      </c>
      <c r="D35" t="s">
        <v>27</v>
      </c>
      <c r="E35" t="s">
        <v>21</v>
      </c>
      <c r="G35" s="1" t="s">
        <v>38</v>
      </c>
    </row>
    <row r="36" spans="1:7" x14ac:dyDescent="0.25">
      <c r="A36">
        <v>50</v>
      </c>
      <c r="B36" t="s">
        <v>4</v>
      </c>
      <c r="C36" t="s">
        <v>23</v>
      </c>
      <c r="D36" t="s">
        <v>29</v>
      </c>
      <c r="E36" t="s">
        <v>21</v>
      </c>
      <c r="G36" t="s">
        <v>48</v>
      </c>
    </row>
    <row r="37" spans="1:7" x14ac:dyDescent="0.25">
      <c r="A37">
        <v>51</v>
      </c>
      <c r="B37" t="s">
        <v>6</v>
      </c>
      <c r="C37" t="s">
        <v>14</v>
      </c>
      <c r="D37" t="s">
        <v>27</v>
      </c>
      <c r="E37" t="s">
        <v>21</v>
      </c>
    </row>
  </sheetData>
  <autoFilter ref="A13:E37"/>
  <mergeCells count="1">
    <mergeCell ref="G13:W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2024-12-05T09:26:21Z</dcterms:modified>
</cp:coreProperties>
</file>