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8_{E8842BAC-85AD-4B5F-849B-2FB13CB0C039}" xr6:coauthVersionLast="47" xr6:coauthVersionMax="47" xr10:uidLastSave="{00000000-0000-0000-0000-000000000000}"/>
  <bookViews>
    <workbookView xWindow="-110" yWindow="-110" windowWidth="19420" windowHeight="10300" tabRatio="732" xr2:uid="{00000000-000D-0000-FFFF-FFFF00000000}"/>
  </bookViews>
  <sheets>
    <sheet name="График" sheetId="1" r:id="rId1"/>
    <sheet name="Сотрудник_время" sheetId="2" r:id="rId2"/>
    <sheet name="Маршрут_время" sheetId="3" r:id="rId3"/>
  </sheets>
  <definedNames>
    <definedName name="Z_39825AE4_4230_4B79_A003_55130E575659_.wvu.PrintArea" localSheetId="0" hidden="1">График!$A$1:$AG$15</definedName>
    <definedName name="Z_39825AE4_4230_4B79_A003_55130E575659_.wvu.PrintArea" localSheetId="1" hidden="1">Сотрудник_время!$A$1:$AJ$24</definedName>
    <definedName name="_xlnm.Print_Area" localSheetId="0">График!$A$1:$AG$15</definedName>
    <definedName name="_xlnm.Print_Area" localSheetId="2">Маршрут_время!$A$1:$AH$23</definedName>
    <definedName name="_xlnm.Print_Area" localSheetId="1">Сотрудник_время!$A$4:$AH$20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I16" i="1"/>
  <c r="H16" i="1"/>
  <c r="D16" i="1"/>
  <c r="E16" i="1"/>
  <c r="F16" i="1"/>
  <c r="G16" i="1"/>
  <c r="C16" i="1"/>
  <c r="C18" i="3"/>
  <c r="J4" i="2" l="1"/>
  <c r="W18" i="3"/>
  <c r="X18" i="3"/>
  <c r="AG18" i="3"/>
  <c r="AF18" i="3"/>
  <c r="AF21" i="2" s="1"/>
  <c r="AE18" i="3"/>
  <c r="AD18" i="3"/>
  <c r="AD21" i="2" s="1"/>
  <c r="AC18" i="3"/>
  <c r="AB18" i="3"/>
  <c r="AB21" i="2" s="1"/>
  <c r="AA18" i="3"/>
  <c r="Z18" i="3"/>
  <c r="Z21" i="2" s="1"/>
  <c r="Y18" i="3"/>
  <c r="V18" i="3"/>
  <c r="V21" i="2" s="1"/>
  <c r="U18" i="3"/>
  <c r="T18" i="3"/>
  <c r="T21" i="2" s="1"/>
  <c r="S18" i="3"/>
  <c r="R18" i="3"/>
  <c r="R21" i="2" s="1"/>
  <c r="Q18" i="3"/>
  <c r="P18" i="3"/>
  <c r="P21" i="2" s="1"/>
  <c r="O18" i="3"/>
  <c r="N18" i="3"/>
  <c r="N21" i="2" s="1"/>
  <c r="M18" i="3"/>
  <c r="L18" i="3"/>
  <c r="L21" i="2" s="1"/>
  <c r="K18" i="3"/>
  <c r="J18" i="3"/>
  <c r="J21" i="2" s="1"/>
  <c r="I18" i="3"/>
  <c r="H18" i="3"/>
  <c r="H21" i="2" s="1"/>
  <c r="G18" i="3"/>
  <c r="F18" i="3"/>
  <c r="F21" i="2" s="1"/>
  <c r="E18" i="3"/>
  <c r="E21" i="2" s="1"/>
  <c r="D18" i="3"/>
  <c r="D21" i="2" s="1"/>
  <c r="AH17" i="3"/>
  <c r="AJ17" i="3" s="1"/>
  <c r="AH16" i="3"/>
  <c r="AJ16" i="3" s="1"/>
  <c r="AH15" i="3"/>
  <c r="AJ15" i="3" s="1"/>
  <c r="AH14" i="3"/>
  <c r="AJ14" i="3" s="1"/>
  <c r="AH13" i="3"/>
  <c r="AJ13" i="3" s="1"/>
  <c r="AH12" i="3"/>
  <c r="AJ12" i="3" s="1"/>
  <c r="AH11" i="3"/>
  <c r="AJ11" i="3" s="1"/>
  <c r="AH10" i="3"/>
  <c r="AJ10" i="3" s="1"/>
  <c r="AH9" i="3"/>
  <c r="AJ9" i="3" s="1"/>
  <c r="AH8" i="3"/>
  <c r="AG21" i="2"/>
  <c r="AE21" i="2"/>
  <c r="AC21" i="2"/>
  <c r="AA21" i="2"/>
  <c r="Y21" i="2"/>
  <c r="X21" i="2"/>
  <c r="W21" i="2"/>
  <c r="U21" i="2"/>
  <c r="S21" i="2"/>
  <c r="Q21" i="2"/>
  <c r="O21" i="2"/>
  <c r="M21" i="2"/>
  <c r="K21" i="2"/>
  <c r="I21" i="2"/>
  <c r="G21" i="2"/>
  <c r="C21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H19" i="2"/>
  <c r="AG15" i="1" s="1"/>
  <c r="B19" i="2"/>
  <c r="AH18" i="2"/>
  <c r="AG14" i="1" s="1"/>
  <c r="B18" i="2"/>
  <c r="AH17" i="2"/>
  <c r="AG13" i="1" s="1"/>
  <c r="B17" i="2"/>
  <c r="AH16" i="2"/>
  <c r="AG12" i="1" s="1"/>
  <c r="B16" i="2"/>
  <c r="AH15" i="2"/>
  <c r="AG11" i="1" s="1"/>
  <c r="B15" i="2"/>
  <c r="AH14" i="2"/>
  <c r="AG10" i="1" s="1"/>
  <c r="B14" i="2"/>
  <c r="AH13" i="2"/>
  <c r="AG9" i="1" s="1"/>
  <c r="B13" i="2"/>
  <c r="AH12" i="2"/>
  <c r="AG8" i="1" s="1"/>
  <c r="B12" i="2"/>
  <c r="AH11" i="2"/>
  <c r="AG7" i="1" s="1"/>
  <c r="B11" i="2"/>
  <c r="AH10" i="2"/>
  <c r="AG6" i="1" s="1"/>
  <c r="B10" i="2"/>
  <c r="AH9" i="2"/>
  <c r="AG5" i="1" s="1"/>
  <c r="B9" i="2"/>
  <c r="AH8" i="2"/>
  <c r="B8" i="2"/>
  <c r="B2" i="1"/>
  <c r="B3" i="1" s="1"/>
  <c r="AH18" i="3" l="1"/>
  <c r="AH21" i="2" s="1"/>
  <c r="AH20" i="2"/>
  <c r="AG4" i="1"/>
  <c r="J4" i="3"/>
  <c r="AJ8" i="3"/>
  <c r="C2" i="1"/>
  <c r="C3" i="1" l="1"/>
  <c r="D2" i="1"/>
  <c r="D3" i="1" l="1"/>
  <c r="E2" i="1"/>
  <c r="E3" i="1" l="1"/>
  <c r="F2" i="1"/>
  <c r="F3" i="1" l="1"/>
  <c r="G2" i="1"/>
  <c r="G3" i="1" l="1"/>
  <c r="H2" i="1"/>
  <c r="H3" i="1" l="1"/>
  <c r="I2" i="1"/>
  <c r="I3" i="1" l="1"/>
  <c r="J2" i="1"/>
  <c r="J3" i="1" l="1"/>
  <c r="K2" i="1"/>
  <c r="K3" i="1" l="1"/>
  <c r="L2" i="1"/>
  <c r="L3" i="1" l="1"/>
  <c r="M2" i="1"/>
  <c r="M3" i="1" l="1"/>
  <c r="N2" i="1"/>
  <c r="N3" i="1" l="1"/>
  <c r="O2" i="1"/>
  <c r="O3" i="1" l="1"/>
  <c r="P2" i="1"/>
  <c r="P3" i="1" l="1"/>
  <c r="Q2" i="1"/>
  <c r="Q3" i="1" l="1"/>
  <c r="R2" i="1"/>
  <c r="R3" i="1" l="1"/>
  <c r="S2" i="1"/>
  <c r="S3" i="1" l="1"/>
  <c r="T2" i="1"/>
  <c r="T3" i="1" l="1"/>
  <c r="U2" i="1"/>
  <c r="U3" i="1" l="1"/>
  <c r="V2" i="1"/>
  <c r="V3" i="1" l="1"/>
  <c r="W2" i="1"/>
  <c r="W3" i="1" l="1"/>
  <c r="X2" i="1"/>
  <c r="X3" i="1" l="1"/>
  <c r="Y2" i="1"/>
  <c r="Y3" i="1" l="1"/>
  <c r="Z2" i="1"/>
  <c r="Z3" i="1" l="1"/>
  <c r="AA2" i="1"/>
  <c r="AA3" i="1" l="1"/>
  <c r="AB2" i="1"/>
  <c r="AB3" i="1" l="1"/>
  <c r="AC2" i="1"/>
  <c r="AC3" i="1" l="1"/>
  <c r="AD2" i="1"/>
  <c r="AD3" i="1" l="1"/>
  <c r="AE2" i="1"/>
  <c r="AE3" i="1" l="1"/>
  <c r="AF2" i="1"/>
  <c r="AF3" i="1" s="1"/>
</calcChain>
</file>

<file path=xl/sharedStrings.xml><?xml version="1.0" encoding="utf-8"?>
<sst xmlns="http://schemas.openxmlformats.org/spreadsheetml/2006/main" count="87" uniqueCount="43">
  <si>
    <t xml:space="preserve">   </t>
  </si>
  <si>
    <t>Фамилия И.О.</t>
  </si>
  <si>
    <t>часов</t>
  </si>
  <si>
    <t>маршрут</t>
  </si>
  <si>
    <t>ТАБЕЛЬ УЧЕТА РАБОЧЕГО ВРЕМЕНИ</t>
  </si>
  <si>
    <t>№п/п</t>
  </si>
  <si>
    <t>ФИО</t>
  </si>
  <si>
    <t>Числа месяца</t>
  </si>
  <si>
    <t>Всего часов за месяц</t>
  </si>
  <si>
    <t>Акт сверки отработанного рабочего времени</t>
  </si>
  <si>
    <t xml:space="preserve"> Маршрут № 1</t>
  </si>
  <si>
    <t xml:space="preserve"> Маршрут № 2</t>
  </si>
  <si>
    <t xml:space="preserve"> Маршрут № 3</t>
  </si>
  <si>
    <t xml:space="preserve"> Маршрут № 4</t>
  </si>
  <si>
    <t xml:space="preserve"> Маршрут № 5</t>
  </si>
  <si>
    <t xml:space="preserve"> Маршрут № 6</t>
  </si>
  <si>
    <t xml:space="preserve"> Маршрут № 7</t>
  </si>
  <si>
    <r>
      <t xml:space="preserve"> </t>
    </r>
    <r>
      <rPr>
        <b/>
        <sz val="11"/>
        <rFont val="Arial2"/>
      </rPr>
      <t>ИТОГО</t>
    </r>
  </si>
  <si>
    <t>Декабрь</t>
  </si>
  <si>
    <t>Быков Л. К.</t>
  </si>
  <si>
    <t>Колесов Ф. А.</t>
  </si>
  <si>
    <t>Круглов А. Л.</t>
  </si>
  <si>
    <t>Козлов Д. Р.</t>
  </si>
  <si>
    <t>Поляков Ф. В.</t>
  </si>
  <si>
    <t>Шубин М. М.</t>
  </si>
  <si>
    <t>Быков М. М.</t>
  </si>
  <si>
    <t>Виноградов Н. Г.</t>
  </si>
  <si>
    <t>Гусев А. А.</t>
  </si>
  <si>
    <t>Воробьев Ф. И.</t>
  </si>
  <si>
    <t>Ефимов А. М.</t>
  </si>
  <si>
    <t>Егоров А. А.</t>
  </si>
  <si>
    <t>в</t>
  </si>
  <si>
    <t>б</t>
  </si>
  <si>
    <t>время маршрута</t>
  </si>
  <si>
    <t xml:space="preserve"> ИТОГО</t>
  </si>
  <si>
    <r>
      <t>1. Переносить УФ субботы и воскресенья на листы</t>
    </r>
    <r>
      <rPr>
        <b/>
        <sz val="11"/>
        <rFont val="Calibri"/>
        <family val="2"/>
        <charset val="204"/>
      </rPr>
      <t xml:space="preserve"> Сотрудник_время</t>
    </r>
    <r>
      <rPr>
        <sz val="11"/>
        <rFont val="Calibri"/>
        <family val="2"/>
        <charset val="204"/>
      </rPr>
      <t xml:space="preserve"> и </t>
    </r>
    <r>
      <rPr>
        <b/>
        <sz val="11"/>
        <rFont val="Calibri"/>
        <family val="2"/>
        <charset val="204"/>
      </rPr>
      <t>Маршрут_время</t>
    </r>
    <r>
      <rPr>
        <sz val="11"/>
        <rFont val="Calibri"/>
        <family val="2"/>
        <charset val="204"/>
      </rPr>
      <t xml:space="preserve"> в соответствии с выбором месяца (Н1)</t>
    </r>
  </si>
  <si>
    <t>д</t>
  </si>
  <si>
    <r>
      <t>2. В соответствующие ячейки листа</t>
    </r>
    <r>
      <rPr>
        <b/>
        <sz val="11"/>
        <rFont val="Calibri"/>
        <family val="2"/>
        <charset val="204"/>
      </rPr>
      <t xml:space="preserve"> Сотрудник_время</t>
    </r>
    <r>
      <rPr>
        <sz val="11"/>
        <rFont val="Calibri"/>
        <family val="2"/>
        <charset val="204"/>
      </rPr>
      <t xml:space="preserve">  переносить только буквы "в" , "б", "д" (можно без сохранения УФ)</t>
    </r>
  </si>
  <si>
    <t>Задачи:</t>
  </si>
  <si>
    <t>3. В будний день сумма номеров маршрутов должна = 55, в сб=73, в вс=82.(строка 16). Как соблюдать правило когда меняешь месяц?</t>
  </si>
  <si>
    <t xml:space="preserve"> Маршрут № 8</t>
  </si>
  <si>
    <t xml:space="preserve"> Маршрут № 9</t>
  </si>
  <si>
    <t xml:space="preserve"> Маршрут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</si>
</sst>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"/>
    <numFmt numFmtId="165" formatCode="ddd"/>
    <numFmt numFmtId="166" formatCode="[h]:mm:ss;@"/>
    <numFmt numFmtId="167" formatCode="hh:mm"/>
    <numFmt numFmtId="168" formatCode="[hh]:mm:ss"/>
    <numFmt numFmtId="169" formatCode="h:mm;@"/>
    <numFmt numFmtId="170" formatCode="[$-F400]h:mm:ss\ AM/PM"/>
  </numFmts>
  <fonts count="38">
    <font>
      <sz val="10"/>
      <color theme="1"/>
      <name val="Arial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11"/>
      <name val="Arial1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14"/>
      <name val="Times New Roman"/>
      <family val="1"/>
      <charset val="204"/>
    </font>
    <font>
      <sz val="11"/>
      <name val="Arial Unicode MS"/>
    </font>
    <font>
      <b/>
      <sz val="20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</font>
    <font>
      <sz val="9"/>
      <name val="Calibri"/>
      <family val="2"/>
      <charset val="204"/>
    </font>
    <font>
      <sz val="12"/>
      <name val="Calibri"/>
      <family val="2"/>
      <charset val="204"/>
    </font>
    <font>
      <sz val="9"/>
      <name val="Arial Unicode MS"/>
    </font>
    <font>
      <b/>
      <sz val="11"/>
      <name val="Arial Unicode MS"/>
    </font>
    <font>
      <b/>
      <sz val="11"/>
      <color theme="1"/>
      <name val="Arial Unicode MS"/>
    </font>
    <font>
      <b/>
      <sz val="10"/>
      <name val="Arial"/>
      <family val="2"/>
      <charset val="204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sz val="16"/>
      <name val="Times New Roman"/>
      <family val="1"/>
      <charset val="204"/>
    </font>
    <font>
      <sz val="10"/>
      <name val="Arial Unicode MS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mbria"/>
      <family val="1"/>
      <charset val="204"/>
    </font>
    <font>
      <b/>
      <sz val="9"/>
      <name val="Arial Unicode MS"/>
    </font>
    <font>
      <b/>
      <sz val="11"/>
      <name val="Arial2"/>
    </font>
    <font>
      <b/>
      <sz val="9"/>
      <name val="Times New Roman1"/>
    </font>
    <font>
      <b/>
      <sz val="10"/>
      <name val="Cambria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5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0"/>
        <bgColor indexed="53"/>
      </patternFill>
    </fill>
    <fill>
      <patternFill patternType="solid">
        <fgColor theme="0"/>
        <bgColor theme="9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B050"/>
      </patternFill>
    </fill>
    <fill>
      <patternFill patternType="solid">
        <fgColor theme="0"/>
        <bgColor theme="9" tint="0.39997558519241921"/>
      </patternFill>
    </fill>
    <fill>
      <patternFill patternType="solid">
        <fgColor theme="9" tint="0.39997558519241921"/>
        <bgColor indexed="53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theme="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 applyBorder="0" applyProtection="0"/>
    <xf numFmtId="0" fontId="2" fillId="0" borderId="0" applyBorder="0" applyProtection="0"/>
    <xf numFmtId="0" fontId="3" fillId="0" borderId="0"/>
  </cellStyleXfs>
  <cellXfs count="165">
    <xf numFmtId="0" fontId="0" fillId="0" borderId="0" xfId="0"/>
    <xf numFmtId="0" fontId="1" fillId="0" borderId="0" xfId="4" applyFont="1"/>
    <xf numFmtId="0" fontId="4" fillId="0" borderId="1" xfId="4" applyFont="1" applyBorder="1" applyAlignment="1">
      <alignment horizontal="center" vertical="center"/>
    </xf>
    <xf numFmtId="0" fontId="1" fillId="2" borderId="0" xfId="4" applyFont="1" applyFill="1"/>
    <xf numFmtId="0" fontId="1" fillId="3" borderId="0" xfId="4" applyFont="1" applyFill="1" applyAlignment="1">
      <alignment horizontal="center" vertical="center"/>
    </xf>
    <xf numFmtId="164" fontId="8" fillId="2" borderId="3" xfId="4" applyNumberFormat="1" applyFont="1" applyFill="1" applyBorder="1" applyAlignment="1">
      <alignment horizontal="center" vertical="center" wrapText="1"/>
    </xf>
    <xf numFmtId="164" fontId="8" fillId="2" borderId="4" xfId="4" applyNumberFormat="1" applyFont="1" applyFill="1" applyBorder="1" applyAlignment="1">
      <alignment horizontal="center" vertical="center" wrapText="1"/>
    </xf>
    <xf numFmtId="164" fontId="8" fillId="0" borderId="4" xfId="4" applyNumberFormat="1" applyFont="1" applyBorder="1" applyAlignment="1">
      <alignment horizontal="center" vertical="center" wrapText="1"/>
    </xf>
    <xf numFmtId="164" fontId="8" fillId="0" borderId="5" xfId="4" applyNumberFormat="1" applyFont="1" applyBorder="1" applyAlignment="1">
      <alignment horizontal="center" vertical="center" wrapText="1"/>
    </xf>
    <xf numFmtId="165" fontId="10" fillId="2" borderId="8" xfId="4" applyNumberFormat="1" applyFont="1" applyFill="1" applyBorder="1" applyAlignment="1">
      <alignment horizontal="center" vertical="center" wrapText="1"/>
    </xf>
    <xf numFmtId="165" fontId="10" fillId="2" borderId="9" xfId="4" applyNumberFormat="1" applyFont="1" applyFill="1" applyBorder="1" applyAlignment="1">
      <alignment horizontal="center" vertical="center" wrapText="1"/>
    </xf>
    <xf numFmtId="165" fontId="10" fillId="0" borderId="9" xfId="4" applyNumberFormat="1" applyFont="1" applyBorder="1" applyAlignment="1">
      <alignment horizontal="center" vertical="center" wrapText="1"/>
    </xf>
    <xf numFmtId="165" fontId="10" fillId="0" borderId="10" xfId="4" applyNumberFormat="1" applyFont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 wrapText="1"/>
    </xf>
    <xf numFmtId="166" fontId="12" fillId="4" borderId="14" xfId="0" applyNumberFormat="1" applyFont="1" applyFill="1" applyBorder="1" applyAlignment="1">
      <alignment horizontal="center" vertical="center"/>
    </xf>
    <xf numFmtId="0" fontId="1" fillId="5" borderId="0" xfId="4" applyFont="1" applyFill="1"/>
    <xf numFmtId="0" fontId="8" fillId="2" borderId="17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/>
    </xf>
    <xf numFmtId="0" fontId="8" fillId="2" borderId="18" xfId="4" applyFont="1" applyFill="1" applyBorder="1" applyAlignment="1">
      <alignment horizontal="center" vertical="center" wrapText="1"/>
    </xf>
    <xf numFmtId="0" fontId="8" fillId="7" borderId="17" xfId="4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 wrapText="1"/>
    </xf>
    <xf numFmtId="0" fontId="8" fillId="7" borderId="1" xfId="4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/>
    </xf>
    <xf numFmtId="0" fontId="22" fillId="8" borderId="20" xfId="1" applyFont="1" applyFill="1" applyBorder="1" applyAlignment="1">
      <alignment horizontal="center" vertical="center"/>
    </xf>
    <xf numFmtId="0" fontId="22" fillId="2" borderId="20" xfId="1" applyFont="1" applyFill="1" applyBorder="1" applyAlignment="1">
      <alignment horizontal="center" vertical="center"/>
    </xf>
    <xf numFmtId="0" fontId="22" fillId="9" borderId="20" xfId="1" applyFont="1" applyFill="1" applyBorder="1" applyAlignment="1">
      <alignment horizontal="center" vertical="center"/>
    </xf>
    <xf numFmtId="0" fontId="22" fillId="10" borderId="20" xfId="1" applyFont="1" applyFill="1" applyBorder="1" applyAlignment="1">
      <alignment horizontal="center" vertical="center"/>
    </xf>
    <xf numFmtId="0" fontId="23" fillId="11" borderId="20" xfId="1" applyFont="1" applyFill="1" applyBorder="1" applyAlignment="1">
      <alignment horizontal="center" vertical="center"/>
    </xf>
    <xf numFmtId="0" fontId="22" fillId="11" borderId="20" xfId="1" applyFont="1" applyFill="1" applyBorder="1" applyAlignment="1">
      <alignment horizontal="center" vertical="center"/>
    </xf>
    <xf numFmtId="167" fontId="24" fillId="2" borderId="1" xfId="0" applyNumberFormat="1" applyFont="1" applyFill="1" applyBorder="1" applyAlignment="1">
      <alignment horizontal="center" vertical="center"/>
    </xf>
    <xf numFmtId="167" fontId="24" fillId="9" borderId="1" xfId="0" applyNumberFormat="1" applyFont="1" applyFill="1" applyBorder="1" applyAlignment="1">
      <alignment horizontal="center" vertical="center"/>
    </xf>
    <xf numFmtId="167" fontId="24" fillId="2" borderId="0" xfId="0" applyNumberFormat="1" applyFont="1" applyFill="1" applyAlignment="1">
      <alignment horizontal="center" vertical="center"/>
    </xf>
    <xf numFmtId="0" fontId="22" fillId="8" borderId="1" xfId="3" applyFont="1" applyFill="1" applyBorder="1" applyAlignment="1">
      <alignment horizontal="center" vertical="center"/>
    </xf>
    <xf numFmtId="0" fontId="22" fillId="10" borderId="1" xfId="3" applyFont="1" applyFill="1" applyBorder="1" applyAlignment="1">
      <alignment horizontal="center" vertical="center"/>
    </xf>
    <xf numFmtId="0" fontId="22" fillId="11" borderId="1" xfId="3" applyFont="1" applyFill="1" applyBorder="1" applyAlignment="1">
      <alignment horizontal="center" vertical="center"/>
    </xf>
    <xf numFmtId="167" fontId="33" fillId="9" borderId="24" xfId="3" applyNumberFormat="1" applyFont="1" applyFill="1" applyBorder="1" applyAlignment="1">
      <alignment horizontal="center" vertical="center"/>
    </xf>
    <xf numFmtId="167" fontId="33" fillId="2" borderId="24" xfId="3" applyNumberFormat="1" applyFont="1" applyFill="1" applyBorder="1" applyAlignment="1">
      <alignment horizontal="center" vertical="center"/>
    </xf>
    <xf numFmtId="164" fontId="8" fillId="12" borderId="4" xfId="4" applyNumberFormat="1" applyFont="1" applyFill="1" applyBorder="1" applyAlignment="1">
      <alignment horizontal="center" vertical="center" wrapText="1"/>
    </xf>
    <xf numFmtId="165" fontId="10" fillId="12" borderId="9" xfId="4" applyNumberFormat="1" applyFont="1" applyFill="1" applyBorder="1" applyAlignment="1">
      <alignment horizontal="center" vertical="center" wrapText="1"/>
    </xf>
    <xf numFmtId="0" fontId="13" fillId="13" borderId="12" xfId="0" applyFont="1" applyFill="1" applyBorder="1"/>
    <xf numFmtId="0" fontId="13" fillId="6" borderId="16" xfId="0" applyFont="1" applyFill="1" applyBorder="1"/>
    <xf numFmtId="0" fontId="13" fillId="13" borderId="16" xfId="0" applyFont="1" applyFill="1" applyBorder="1"/>
    <xf numFmtId="0" fontId="13" fillId="6" borderId="16" xfId="0" applyFont="1" applyFill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3" fillId="5" borderId="16" xfId="0" applyFont="1" applyFill="1" applyBorder="1"/>
    <xf numFmtId="0" fontId="8" fillId="5" borderId="17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 wrapText="1"/>
    </xf>
    <xf numFmtId="0" fontId="8" fillId="5" borderId="1" xfId="4" applyFont="1" applyFill="1" applyBorder="1" applyAlignment="1">
      <alignment horizontal="center" vertical="center"/>
    </xf>
    <xf numFmtId="0" fontId="8" fillId="5" borderId="18" xfId="4" applyFont="1" applyFill="1" applyBorder="1" applyAlignment="1">
      <alignment horizontal="center" vertical="center" wrapText="1"/>
    </xf>
    <xf numFmtId="0" fontId="13" fillId="15" borderId="16" xfId="0" applyFont="1" applyFill="1" applyBorder="1"/>
    <xf numFmtId="0" fontId="8" fillId="3" borderId="1" xfId="4" applyFont="1" applyFill="1" applyBorder="1" applyAlignment="1">
      <alignment horizontal="center" vertical="center"/>
    </xf>
    <xf numFmtId="0" fontId="8" fillId="5" borderId="8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/>
    </xf>
    <xf numFmtId="0" fontId="8" fillId="16" borderId="9" xfId="4" applyFont="1" applyFill="1" applyBorder="1" applyAlignment="1">
      <alignment horizontal="center" vertical="center" wrapText="1"/>
    </xf>
    <xf numFmtId="0" fontId="8" fillId="16" borderId="19" xfId="4" applyFont="1" applyFill="1" applyBorder="1" applyAlignment="1">
      <alignment horizontal="center" vertical="center" wrapText="1"/>
    </xf>
    <xf numFmtId="0" fontId="1" fillId="13" borderId="0" xfId="1" applyFont="1" applyFill="1" applyAlignment="1">
      <alignment horizontal="left" vertical="top"/>
    </xf>
    <xf numFmtId="0" fontId="1" fillId="13" borderId="0" xfId="1" applyFont="1" applyFill="1"/>
    <xf numFmtId="0" fontId="17" fillId="13" borderId="0" xfId="1" applyFont="1" applyFill="1"/>
    <xf numFmtId="0" fontId="8" fillId="13" borderId="0" xfId="1" applyFont="1" applyFill="1" applyAlignment="1">
      <alignment horizontal="left" vertical="top"/>
    </xf>
    <xf numFmtId="0" fontId="8" fillId="13" borderId="0" xfId="1" applyFont="1" applyFill="1" applyAlignment="1">
      <alignment vertical="top" wrapText="1"/>
    </xf>
    <xf numFmtId="0" fontId="17" fillId="13" borderId="0" xfId="1" applyFont="1" applyFill="1" applyAlignment="1">
      <alignment horizontal="left" vertical="top"/>
    </xf>
    <xf numFmtId="0" fontId="13" fillId="13" borderId="0" xfId="1" applyFont="1" applyFill="1"/>
    <xf numFmtId="0" fontId="18" fillId="13" borderId="0" xfId="1" applyFont="1" applyFill="1"/>
    <xf numFmtId="0" fontId="17" fillId="13" borderId="17" xfId="1" applyFont="1" applyFill="1" applyBorder="1" applyAlignment="1">
      <alignment horizontal="center" vertical="top"/>
    </xf>
    <xf numFmtId="0" fontId="10" fillId="13" borderId="22" xfId="1" applyFont="1" applyFill="1" applyBorder="1" applyAlignment="1">
      <alignment vertical="center" wrapText="1"/>
    </xf>
    <xf numFmtId="166" fontId="24" fillId="4" borderId="1" xfId="0" applyNumberFormat="1" applyFont="1" applyFill="1" applyBorder="1" applyAlignment="1">
      <alignment horizontal="center" vertical="center"/>
    </xf>
    <xf numFmtId="167" fontId="24" fillId="17" borderId="1" xfId="0" applyNumberFormat="1" applyFont="1" applyFill="1" applyBorder="1" applyAlignment="1">
      <alignment horizontal="center" vertical="center"/>
    </xf>
    <xf numFmtId="167" fontId="24" fillId="13" borderId="1" xfId="0" applyNumberFormat="1" applyFont="1" applyFill="1" applyBorder="1" applyAlignment="1">
      <alignment horizontal="center" vertical="center"/>
    </xf>
    <xf numFmtId="0" fontId="17" fillId="13" borderId="23" xfId="1" applyFont="1" applyFill="1" applyBorder="1" applyAlignment="1">
      <alignment horizontal="center" vertical="top"/>
    </xf>
    <xf numFmtId="0" fontId="17" fillId="13" borderId="1" xfId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top"/>
    </xf>
    <xf numFmtId="0" fontId="27" fillId="13" borderId="22" xfId="1" applyFont="1" applyFill="1" applyBorder="1" applyAlignment="1">
      <alignment horizontal="center" vertical="top"/>
    </xf>
    <xf numFmtId="168" fontId="28" fillId="13" borderId="1" xfId="0" applyNumberFormat="1" applyFont="1" applyFill="1" applyBorder="1" applyAlignment="1">
      <alignment horizontal="center" vertical="center"/>
    </xf>
    <xf numFmtId="0" fontId="26" fillId="13" borderId="0" xfId="1" applyFont="1" applyFill="1"/>
    <xf numFmtId="0" fontId="5" fillId="13" borderId="0" xfId="1" applyFont="1" applyFill="1" applyAlignment="1">
      <alignment horizontal="left" vertical="top"/>
    </xf>
    <xf numFmtId="0" fontId="25" fillId="13" borderId="0" xfId="1" applyFont="1" applyFill="1"/>
    <xf numFmtId="0" fontId="1" fillId="13" borderId="0" xfId="3" applyFont="1" applyFill="1" applyAlignment="1">
      <alignment horizontal="left" vertical="top"/>
    </xf>
    <xf numFmtId="0" fontId="1" fillId="13" borderId="0" xfId="3" applyFont="1" applyFill="1" applyAlignment="1">
      <alignment horizontal="center" vertical="center"/>
    </xf>
    <xf numFmtId="0" fontId="1" fillId="13" borderId="0" xfId="3" applyFont="1" applyFill="1"/>
    <xf numFmtId="0" fontId="16" fillId="13" borderId="0" xfId="3" applyFont="1" applyFill="1" applyAlignment="1">
      <alignment horizontal="left" vertical="top"/>
    </xf>
    <xf numFmtId="0" fontId="17" fillId="13" borderId="0" xfId="3" applyFont="1" applyFill="1"/>
    <xf numFmtId="0" fontId="29" fillId="13" borderId="0" xfId="3" applyFont="1" applyFill="1"/>
    <xf numFmtId="0" fontId="13" fillId="13" borderId="0" xfId="3" applyFont="1" applyFill="1"/>
    <xf numFmtId="0" fontId="8" fillId="13" borderId="0" xfId="3" applyFont="1" applyFill="1" applyAlignment="1">
      <alignment horizontal="left" vertical="top"/>
    </xf>
    <xf numFmtId="0" fontId="8" fillId="13" borderId="0" xfId="3" applyFont="1" applyFill="1" applyAlignment="1">
      <alignment vertical="top" wrapText="1"/>
    </xf>
    <xf numFmtId="0" fontId="17" fillId="13" borderId="0" xfId="3" applyFont="1" applyFill="1" applyAlignment="1">
      <alignment horizontal="left" vertical="top"/>
    </xf>
    <xf numFmtId="0" fontId="18" fillId="13" borderId="0" xfId="3" applyFont="1" applyFill="1"/>
    <xf numFmtId="0" fontId="22" fillId="13" borderId="1" xfId="3" applyFont="1" applyFill="1" applyBorder="1" applyAlignment="1">
      <alignment horizontal="center" vertical="center"/>
    </xf>
    <xf numFmtId="167" fontId="32" fillId="13" borderId="24" xfId="3" applyNumberFormat="1" applyFont="1" applyFill="1" applyBorder="1" applyAlignment="1">
      <alignment horizontal="center" vertical="center"/>
    </xf>
    <xf numFmtId="167" fontId="33" fillId="12" borderId="24" xfId="3" applyNumberFormat="1" applyFont="1" applyFill="1" applyBorder="1" applyAlignment="1">
      <alignment horizontal="center" vertical="center"/>
    </xf>
    <xf numFmtId="167" fontId="33" fillId="13" borderId="24" xfId="3" applyNumberFormat="1" applyFont="1" applyFill="1" applyBorder="1" applyAlignment="1">
      <alignment horizontal="center" vertical="center"/>
    </xf>
    <xf numFmtId="169" fontId="33" fillId="12" borderId="24" xfId="3" applyNumberFormat="1" applyFont="1" applyFill="1" applyBorder="1" applyAlignment="1">
      <alignment horizontal="center" vertical="center"/>
    </xf>
    <xf numFmtId="166" fontId="3" fillId="13" borderId="0" xfId="5" applyNumberFormat="1" applyFont="1" applyFill="1"/>
    <xf numFmtId="0" fontId="3" fillId="13" borderId="0" xfId="5" applyFont="1" applyFill="1"/>
    <xf numFmtId="0" fontId="3" fillId="13" borderId="0" xfId="5" applyFont="1" applyFill="1" applyAlignment="1">
      <alignment horizontal="center" vertical="center"/>
    </xf>
    <xf numFmtId="166" fontId="28" fillId="4" borderId="1" xfId="0" applyNumberFormat="1" applyFont="1" applyFill="1" applyBorder="1" applyAlignment="1">
      <alignment horizontal="center" vertical="center"/>
    </xf>
    <xf numFmtId="0" fontId="30" fillId="13" borderId="0" xfId="3" applyFont="1" applyFill="1"/>
    <xf numFmtId="0" fontId="14" fillId="13" borderId="0" xfId="3" applyFont="1" applyFill="1"/>
    <xf numFmtId="0" fontId="5" fillId="13" borderId="0" xfId="3" applyFont="1" applyFill="1" applyAlignment="1">
      <alignment horizontal="left" vertical="top"/>
    </xf>
    <xf numFmtId="0" fontId="1" fillId="13" borderId="0" xfId="3" applyFont="1" applyFill="1" applyAlignment="1">
      <alignment vertical="center"/>
    </xf>
    <xf numFmtId="0" fontId="25" fillId="13" borderId="0" xfId="3" applyFont="1" applyFill="1"/>
    <xf numFmtId="0" fontId="31" fillId="13" borderId="0" xfId="3" applyFont="1" applyFill="1"/>
    <xf numFmtId="170" fontId="1" fillId="13" borderId="0" xfId="3" applyNumberFormat="1" applyFont="1" applyFill="1"/>
    <xf numFmtId="0" fontId="8" fillId="13" borderId="0" xfId="3" applyFont="1" applyFill="1"/>
    <xf numFmtId="166" fontId="28" fillId="4" borderId="22" xfId="0" applyNumberFormat="1" applyFont="1" applyFill="1" applyBorder="1" applyAlignment="1">
      <alignment horizontal="center" vertical="center"/>
    </xf>
    <xf numFmtId="167" fontId="33" fillId="13" borderId="25" xfId="3" applyNumberFormat="1" applyFont="1" applyFill="1" applyBorder="1" applyAlignment="1">
      <alignment horizontal="center" vertical="center"/>
    </xf>
    <xf numFmtId="167" fontId="33" fillId="12" borderId="25" xfId="3" applyNumberFormat="1" applyFont="1" applyFill="1" applyBorder="1" applyAlignment="1">
      <alignment horizontal="center" vertical="center"/>
    </xf>
    <xf numFmtId="167" fontId="33" fillId="2" borderId="25" xfId="3" applyNumberFormat="1" applyFont="1" applyFill="1" applyBorder="1" applyAlignment="1">
      <alignment horizontal="center" vertical="center"/>
    </xf>
    <xf numFmtId="167" fontId="32" fillId="8" borderId="1" xfId="3" applyNumberFormat="1" applyFont="1" applyFill="1" applyBorder="1" applyAlignment="1">
      <alignment horizontal="center" vertical="center"/>
    </xf>
    <xf numFmtId="166" fontId="34" fillId="8" borderId="1" xfId="5" applyNumberFormat="1" applyFont="1" applyFill="1" applyBorder="1" applyAlignment="1">
      <alignment horizontal="center"/>
    </xf>
    <xf numFmtId="0" fontId="22" fillId="8" borderId="22" xfId="3" applyFont="1" applyFill="1" applyBorder="1" applyAlignment="1">
      <alignment horizontal="center" vertical="center"/>
    </xf>
    <xf numFmtId="167" fontId="33" fillId="2" borderId="26" xfId="3" applyNumberFormat="1" applyFont="1" applyFill="1" applyBorder="1" applyAlignment="1">
      <alignment horizontal="center" vertical="center"/>
    </xf>
    <xf numFmtId="167" fontId="33" fillId="2" borderId="27" xfId="3" applyNumberFormat="1" applyFont="1" applyFill="1" applyBorder="1" applyAlignment="1">
      <alignment horizontal="center" vertical="center"/>
    </xf>
    <xf numFmtId="0" fontId="31" fillId="14" borderId="28" xfId="3" applyFont="1" applyFill="1" applyBorder="1" applyAlignment="1">
      <alignment horizontal="center" vertical="center" wrapText="1"/>
    </xf>
    <xf numFmtId="0" fontId="31" fillId="13" borderId="28" xfId="3" applyFont="1" applyFill="1" applyBorder="1" applyAlignment="1">
      <alignment horizontal="center" vertical="center" wrapText="1"/>
    </xf>
    <xf numFmtId="166" fontId="21" fillId="4" borderId="1" xfId="5" applyNumberFormat="1" applyFont="1" applyFill="1" applyBorder="1" applyAlignment="1">
      <alignment horizontal="center"/>
    </xf>
    <xf numFmtId="166" fontId="28" fillId="4" borderId="14" xfId="0" applyNumberFormat="1" applyFont="1" applyFill="1" applyBorder="1" applyAlignment="1">
      <alignment horizontal="center" vertical="center"/>
    </xf>
    <xf numFmtId="0" fontId="31" fillId="13" borderId="1" xfId="3" applyFont="1" applyFill="1" applyBorder="1" applyAlignment="1">
      <alignment vertical="top" wrapText="1"/>
    </xf>
    <xf numFmtId="0" fontId="31" fillId="8" borderId="1" xfId="3" applyFont="1" applyFill="1" applyBorder="1" applyAlignment="1">
      <alignment vertical="top" wrapText="1"/>
    </xf>
    <xf numFmtId="0" fontId="17" fillId="13" borderId="1" xfId="5" applyFont="1" applyFill="1" applyBorder="1" applyAlignment="1">
      <alignment horizontal="center" vertical="top"/>
    </xf>
    <xf numFmtId="0" fontId="3" fillId="13" borderId="1" xfId="5" applyFont="1" applyFill="1" applyBorder="1" applyAlignment="1">
      <alignment horizontal="left" vertical="top"/>
    </xf>
    <xf numFmtId="0" fontId="16" fillId="13" borderId="0" xfId="1" applyFont="1" applyFill="1" applyAlignment="1">
      <alignment vertical="top"/>
    </xf>
    <xf numFmtId="0" fontId="22" fillId="18" borderId="20" xfId="1" applyFont="1" applyFill="1" applyBorder="1" applyAlignment="1">
      <alignment horizontal="center" vertical="center"/>
    </xf>
    <xf numFmtId="167" fontId="24" fillId="19" borderId="1" xfId="0" applyNumberFormat="1" applyFont="1" applyFill="1" applyBorder="1" applyAlignment="1">
      <alignment horizontal="center" vertical="center"/>
    </xf>
    <xf numFmtId="0" fontId="22" fillId="10" borderId="14" xfId="3" applyFont="1" applyFill="1" applyBorder="1" applyAlignment="1">
      <alignment horizontal="center" vertical="center"/>
    </xf>
    <xf numFmtId="167" fontId="32" fillId="9" borderId="28" xfId="3" applyNumberFormat="1" applyFont="1" applyFill="1" applyBorder="1" applyAlignment="1">
      <alignment horizontal="center" vertical="center"/>
    </xf>
    <xf numFmtId="167" fontId="33" fillId="19" borderId="24" xfId="3" applyNumberFormat="1" applyFont="1" applyFill="1" applyBorder="1" applyAlignment="1">
      <alignment horizontal="center" vertical="center"/>
    </xf>
    <xf numFmtId="167" fontId="33" fillId="19" borderId="25" xfId="3" applyNumberFormat="1" applyFont="1" applyFill="1" applyBorder="1" applyAlignment="1">
      <alignment horizontal="center" vertical="center"/>
    </xf>
    <xf numFmtId="0" fontId="1" fillId="13" borderId="1" xfId="1" applyFont="1" applyFill="1" applyBorder="1" applyAlignment="1">
      <alignment horizontal="center" vertical="center"/>
    </xf>
    <xf numFmtId="0" fontId="36" fillId="13" borderId="1" xfId="2" applyFont="1" applyFill="1" applyBorder="1" applyAlignment="1" applyProtection="1">
      <alignment horizontal="center" vertical="center"/>
    </xf>
    <xf numFmtId="0" fontId="6" fillId="20" borderId="0" xfId="4" applyFont="1" applyFill="1" applyAlignment="1">
      <alignment horizontal="right" vertical="center"/>
    </xf>
    <xf numFmtId="0" fontId="6" fillId="20" borderId="0" xfId="4" applyFont="1" applyFill="1" applyAlignment="1">
      <alignment horizontal="left"/>
    </xf>
    <xf numFmtId="0" fontId="7" fillId="2" borderId="2" xfId="4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2" borderId="11" xfId="4" applyFont="1" applyFill="1" applyBorder="1" applyAlignment="1">
      <alignment horizontal="center" vertical="center" wrapText="1"/>
    </xf>
    <xf numFmtId="0" fontId="1" fillId="0" borderId="0" xfId="4" applyFont="1" applyAlignment="1">
      <alignment horizontal="left"/>
    </xf>
    <xf numFmtId="0" fontId="5" fillId="13" borderId="0" xfId="1" applyFont="1" applyFill="1" applyAlignment="1">
      <alignment horizontal="center"/>
    </xf>
    <xf numFmtId="0" fontId="15" fillId="13" borderId="0" xfId="1" applyFont="1" applyFill="1" applyAlignment="1">
      <alignment horizontal="center"/>
    </xf>
    <xf numFmtId="0" fontId="8" fillId="13" borderId="0" xfId="1" applyFont="1" applyFill="1" applyAlignment="1">
      <alignment horizontal="left" vertical="top" wrapText="1"/>
    </xf>
    <xf numFmtId="17" fontId="16" fillId="13" borderId="0" xfId="1" applyNumberFormat="1" applyFont="1" applyFill="1" applyAlignment="1">
      <alignment horizontal="center"/>
    </xf>
    <xf numFmtId="0" fontId="16" fillId="13" borderId="0" xfId="1" applyFont="1" applyFill="1" applyAlignment="1">
      <alignment horizontal="center"/>
    </xf>
    <xf numFmtId="0" fontId="19" fillId="13" borderId="3" xfId="1" applyFont="1" applyFill="1" applyBorder="1" applyAlignment="1">
      <alignment horizontal="center" vertical="center"/>
    </xf>
    <xf numFmtId="0" fontId="20" fillId="13" borderId="4" xfId="1" applyFont="1" applyFill="1" applyBorder="1" applyAlignment="1">
      <alignment horizontal="center" vertical="center"/>
    </xf>
    <xf numFmtId="0" fontId="14" fillId="13" borderId="4" xfId="1" applyFont="1" applyFill="1" applyBorder="1" applyAlignment="1">
      <alignment horizontal="center" vertical="center"/>
    </xf>
    <xf numFmtId="0" fontId="21" fillId="4" borderId="4" xfId="1" applyFont="1" applyFill="1" applyBorder="1" applyAlignment="1">
      <alignment horizontal="center" vertical="center" wrapText="1"/>
    </xf>
    <xf numFmtId="0" fontId="21" fillId="4" borderId="21" xfId="1" applyFont="1" applyFill="1" applyBorder="1" applyAlignment="1">
      <alignment horizontal="center" vertical="center" wrapText="1"/>
    </xf>
    <xf numFmtId="0" fontId="15" fillId="13" borderId="0" xfId="3" applyFont="1" applyFill="1" applyAlignment="1">
      <alignment horizontal="center"/>
    </xf>
    <xf numFmtId="0" fontId="8" fillId="13" borderId="0" xfId="3" applyFont="1" applyFill="1" applyAlignment="1">
      <alignment horizontal="left" vertical="top" wrapText="1"/>
    </xf>
    <xf numFmtId="17" fontId="16" fillId="13" borderId="0" xfId="3" applyNumberFormat="1" applyFont="1" applyFill="1" applyAlignment="1">
      <alignment horizontal="center"/>
    </xf>
    <xf numFmtId="0" fontId="19" fillId="13" borderId="1" xfId="3" applyFont="1" applyFill="1" applyBorder="1" applyAlignment="1">
      <alignment horizontal="center" vertical="center"/>
    </xf>
    <xf numFmtId="0" fontId="20" fillId="13" borderId="1" xfId="3" applyFont="1" applyFill="1" applyBorder="1" applyAlignment="1">
      <alignment horizontal="center" vertical="center"/>
    </xf>
    <xf numFmtId="0" fontId="14" fillId="13" borderId="14" xfId="3" applyFont="1" applyFill="1" applyBorder="1" applyAlignment="1">
      <alignment horizontal="center" vertical="center"/>
    </xf>
    <xf numFmtId="0" fontId="14" fillId="13" borderId="1" xfId="3" applyFont="1" applyFill="1" applyBorder="1" applyAlignment="1">
      <alignment horizontal="center" vertical="center"/>
    </xf>
    <xf numFmtId="0" fontId="30" fillId="4" borderId="1" xfId="3" applyFont="1" applyFill="1" applyBorder="1" applyAlignment="1">
      <alignment horizontal="center" vertical="center" wrapText="1"/>
    </xf>
    <xf numFmtId="167" fontId="37" fillId="2" borderId="1" xfId="0" applyNumberFormat="1" applyFont="1" applyFill="1" applyBorder="1" applyAlignment="1">
      <alignment horizontal="center" vertical="center"/>
    </xf>
    <xf numFmtId="167" fontId="37" fillId="13" borderId="1" xfId="0" applyNumberFormat="1" applyFont="1" applyFill="1" applyBorder="1" applyAlignment="1">
      <alignment horizontal="center" vertical="center"/>
    </xf>
    <xf numFmtId="0" fontId="22" fillId="21" borderId="20" xfId="1" applyFont="1" applyFill="1" applyBorder="1" applyAlignment="1">
      <alignment horizontal="center" vertical="center"/>
    </xf>
    <xf numFmtId="167" fontId="24" fillId="22" borderId="1" xfId="0" applyNumberFormat="1" applyFont="1" applyFill="1" applyBorder="1" applyAlignment="1">
      <alignment horizontal="center" vertical="center"/>
    </xf>
    <xf numFmtId="167" fontId="37" fillId="22" borderId="1" xfId="0" applyNumberFormat="1" applyFont="1" applyFill="1" applyBorder="1" applyAlignment="1">
      <alignment horizontal="center" vertical="center"/>
    </xf>
  </cellXfs>
  <cellStyles count="6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Обычный" xfId="0" builtinId="0"/>
    <cellStyle name="Обычный 2" xfId="4" xr:uid="{00000000-0005-0000-0000-000004000000}"/>
    <cellStyle name="Обычный 3" xfId="5" xr:uid="{00000000-0005-0000-0000-000005000000}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 patternType="solid">
          <fgColor theme="9" tint="0.59996337778862885"/>
          <bgColor theme="9" tint="0.59996337778862885"/>
        </patternFill>
      </fill>
    </dxf>
    <dxf>
      <font>
        <b/>
        <i val="0"/>
        <color indexed="2"/>
      </font>
    </dxf>
    <dxf>
      <font>
        <color theme="2" tint="-0.499984740745262"/>
      </font>
      <fill>
        <patternFill patternType="solid">
          <fgColor auto="1"/>
          <bgColor theme="8" tint="0.59996337778862885"/>
        </patternFill>
      </fill>
    </dxf>
    <dxf>
      <fill>
        <patternFill patternType="solid">
          <fgColor theme="5" tint="0.59996337778862885"/>
          <bgColor theme="5" tint="0.5999633777886288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W224"/>
  <sheetViews>
    <sheetView tabSelected="1" zoomScale="115" zoomScaleNormal="115" workbookViewId="0">
      <pane xSplit="1" topLeftCell="B1" activePane="topRight" state="frozen"/>
      <selection activeCell="AC13" sqref="AC13"/>
      <selection pane="topRight" activeCell="AG4" sqref="AG4"/>
    </sheetView>
  </sheetViews>
  <sheetFormatPr defaultColWidth="20" defaultRowHeight="14.5"/>
  <cols>
    <col min="1" max="1" width="21.81640625" style="1" bestFit="1" customWidth="1"/>
    <col min="2" max="2" width="4.1796875" style="1" bestFit="1" customWidth="1"/>
    <col min="3" max="3" width="3.54296875" style="1" customWidth="1"/>
    <col min="4" max="4" width="4.54296875" style="1" bestFit="1" customWidth="1"/>
    <col min="5" max="5" width="3.453125" style="1" customWidth="1"/>
    <col min="6" max="6" width="3.81640625" style="1" customWidth="1"/>
    <col min="7" max="8" width="3.453125" style="1" customWidth="1"/>
    <col min="9" max="9" width="3.7265625" style="1" customWidth="1"/>
    <col min="10" max="10" width="3.81640625" style="1" customWidth="1"/>
    <col min="11" max="12" width="3.453125" style="1" customWidth="1"/>
    <col min="13" max="13" width="3.7265625" style="1" customWidth="1"/>
    <col min="14" max="14" width="3.453125" style="1" customWidth="1"/>
    <col min="15" max="15" width="3.7265625" style="1" customWidth="1"/>
    <col min="16" max="16" width="3.453125" style="1" customWidth="1"/>
    <col min="17" max="17" width="3.7265625" style="1" customWidth="1"/>
    <col min="18" max="25" width="3.453125" style="1" customWidth="1"/>
    <col min="26" max="27" width="3.54296875" style="1" customWidth="1"/>
    <col min="28" max="29" width="3.453125" style="1" customWidth="1"/>
    <col min="30" max="30" width="3.7265625" style="1" customWidth="1"/>
    <col min="31" max="31" width="3.453125" style="1" customWidth="1"/>
    <col min="32" max="32" width="3.453125" style="2" bestFit="1" customWidth="1"/>
    <col min="33" max="33" width="10.1796875" style="1" customWidth="1"/>
    <col min="34" max="16384" width="20" style="1"/>
  </cols>
  <sheetData>
    <row r="1" spans="1:49" s="3" customFormat="1" ht="19" thickBot="1">
      <c r="A1" s="3" t="s">
        <v>0</v>
      </c>
      <c r="H1" s="135" t="s">
        <v>18</v>
      </c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6">
        <v>2024</v>
      </c>
      <c r="T1" s="136"/>
      <c r="U1" s="136"/>
      <c r="V1" s="136"/>
      <c r="W1" s="136"/>
      <c r="X1" s="136"/>
      <c r="Y1" s="136"/>
      <c r="Z1" s="136"/>
      <c r="AA1" s="136"/>
      <c r="AB1" s="136"/>
      <c r="AG1" s="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3" customFormat="1" ht="15">
      <c r="A2" s="137" t="s">
        <v>1</v>
      </c>
      <c r="B2" s="5">
        <f>DATE(S1,SEARCH(MID(H1,2,2),"ёнвеварпрайюнюлвгенктояек")/2,1)</f>
        <v>45627</v>
      </c>
      <c r="C2" s="6">
        <f>B2+1</f>
        <v>45628</v>
      </c>
      <c r="D2" s="7">
        <f t="shared" ref="D2:AC2" si="0">C2+1</f>
        <v>45629</v>
      </c>
      <c r="E2" s="41">
        <f t="shared" si="0"/>
        <v>45630</v>
      </c>
      <c r="F2" s="7">
        <f t="shared" si="0"/>
        <v>45631</v>
      </c>
      <c r="G2" s="7">
        <f t="shared" si="0"/>
        <v>45632</v>
      </c>
      <c r="H2" s="7">
        <f t="shared" si="0"/>
        <v>45633</v>
      </c>
      <c r="I2" s="7">
        <f t="shared" si="0"/>
        <v>45634</v>
      </c>
      <c r="J2" s="6">
        <f t="shared" si="0"/>
        <v>45635</v>
      </c>
      <c r="K2" s="6">
        <f t="shared" si="0"/>
        <v>45636</v>
      </c>
      <c r="L2" s="6">
        <f t="shared" si="0"/>
        <v>45637</v>
      </c>
      <c r="M2" s="6">
        <f t="shared" si="0"/>
        <v>45638</v>
      </c>
      <c r="N2" s="6">
        <f t="shared" si="0"/>
        <v>45639</v>
      </c>
      <c r="O2" s="6">
        <f t="shared" si="0"/>
        <v>45640</v>
      </c>
      <c r="P2" s="7">
        <f t="shared" si="0"/>
        <v>45641</v>
      </c>
      <c r="Q2" s="7">
        <f t="shared" si="0"/>
        <v>45642</v>
      </c>
      <c r="R2" s="7">
        <f t="shared" si="0"/>
        <v>45643</v>
      </c>
      <c r="S2" s="7">
        <f t="shared" si="0"/>
        <v>45644</v>
      </c>
      <c r="T2" s="7">
        <f t="shared" si="0"/>
        <v>45645</v>
      </c>
      <c r="U2" s="7">
        <f t="shared" si="0"/>
        <v>45646</v>
      </c>
      <c r="V2" s="7">
        <f t="shared" si="0"/>
        <v>45647</v>
      </c>
      <c r="W2" s="7">
        <f t="shared" si="0"/>
        <v>45648</v>
      </c>
      <c r="X2" s="7">
        <f t="shared" si="0"/>
        <v>45649</v>
      </c>
      <c r="Y2" s="7">
        <f t="shared" si="0"/>
        <v>45650</v>
      </c>
      <c r="Z2" s="7">
        <f t="shared" si="0"/>
        <v>45651</v>
      </c>
      <c r="AA2" s="7">
        <f t="shared" si="0"/>
        <v>45652</v>
      </c>
      <c r="AB2" s="7">
        <f t="shared" si="0"/>
        <v>45653</v>
      </c>
      <c r="AC2" s="7">
        <f t="shared" si="0"/>
        <v>45654</v>
      </c>
      <c r="AD2" s="7">
        <f>IFERROR(IF(MONTH(AC2+1)=SEARCH(MID($H$1,2,2),"ёнвеварпрайюнюлвгенктояек")/2,AC2+1,""),"")</f>
        <v>45655</v>
      </c>
      <c r="AE2" s="7">
        <f>IFERROR(IF(MONTH(AD2+1)=SEARCH(MID($H$1,2,2),"ёнвеварпрайюнюлвгенктояек")/2,AD2+1,""),"")</f>
        <v>45656</v>
      </c>
      <c r="AF2" s="8">
        <f>IFERROR(IF(MONTH(AE2+1)=SEARCH(MID($H$1,2,2),"ёнвеварпрайюнюлвгенктояек")/2,AE2+1,""),"")</f>
        <v>45657</v>
      </c>
      <c r="AG2" s="139" t="s">
        <v>2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3" customFormat="1" ht="15" thickBot="1">
      <c r="A3" s="138"/>
      <c r="B3" s="9">
        <f>B2</f>
        <v>45627</v>
      </c>
      <c r="C3" s="10">
        <f t="shared" ref="C3:AF3" si="1">C2</f>
        <v>45628</v>
      </c>
      <c r="D3" s="11">
        <f t="shared" si="1"/>
        <v>45629</v>
      </c>
      <c r="E3" s="42">
        <f t="shared" si="1"/>
        <v>45630</v>
      </c>
      <c r="F3" s="11">
        <f t="shared" si="1"/>
        <v>45631</v>
      </c>
      <c r="G3" s="11">
        <f t="shared" si="1"/>
        <v>45632</v>
      </c>
      <c r="H3" s="11">
        <f t="shared" si="1"/>
        <v>45633</v>
      </c>
      <c r="I3" s="11">
        <f t="shared" si="1"/>
        <v>45634</v>
      </c>
      <c r="J3" s="10">
        <f t="shared" si="1"/>
        <v>45635</v>
      </c>
      <c r="K3" s="10">
        <f t="shared" si="1"/>
        <v>45636</v>
      </c>
      <c r="L3" s="10">
        <f t="shared" si="1"/>
        <v>45637</v>
      </c>
      <c r="M3" s="10">
        <f t="shared" si="1"/>
        <v>45638</v>
      </c>
      <c r="N3" s="10">
        <f t="shared" si="1"/>
        <v>45639</v>
      </c>
      <c r="O3" s="10">
        <f t="shared" si="1"/>
        <v>45640</v>
      </c>
      <c r="P3" s="11">
        <f t="shared" si="1"/>
        <v>45641</v>
      </c>
      <c r="Q3" s="11">
        <f t="shared" si="1"/>
        <v>45642</v>
      </c>
      <c r="R3" s="11">
        <f t="shared" si="1"/>
        <v>45643</v>
      </c>
      <c r="S3" s="11">
        <f t="shared" si="1"/>
        <v>45644</v>
      </c>
      <c r="T3" s="11">
        <f t="shared" si="1"/>
        <v>45645</v>
      </c>
      <c r="U3" s="11">
        <f t="shared" si="1"/>
        <v>45646</v>
      </c>
      <c r="V3" s="11">
        <f t="shared" si="1"/>
        <v>45647</v>
      </c>
      <c r="W3" s="11">
        <f t="shared" si="1"/>
        <v>45648</v>
      </c>
      <c r="X3" s="11">
        <f t="shared" si="1"/>
        <v>45649</v>
      </c>
      <c r="Y3" s="11">
        <f t="shared" si="1"/>
        <v>45650</v>
      </c>
      <c r="Z3" s="11">
        <f t="shared" si="1"/>
        <v>45651</v>
      </c>
      <c r="AA3" s="11">
        <f t="shared" si="1"/>
        <v>45652</v>
      </c>
      <c r="AB3" s="11">
        <f t="shared" si="1"/>
        <v>45653</v>
      </c>
      <c r="AC3" s="11">
        <f t="shared" si="1"/>
        <v>45654</v>
      </c>
      <c r="AD3" s="11">
        <f t="shared" si="1"/>
        <v>45655</v>
      </c>
      <c r="AE3" s="11">
        <f t="shared" si="1"/>
        <v>45656</v>
      </c>
      <c r="AF3" s="12">
        <f t="shared" si="1"/>
        <v>45657</v>
      </c>
      <c r="AG3" s="140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3" customFormat="1" ht="18" customHeight="1">
      <c r="A4" s="43" t="s">
        <v>19</v>
      </c>
      <c r="B4" s="13" t="s">
        <v>31</v>
      </c>
      <c r="C4" s="14">
        <v>1</v>
      </c>
      <c r="D4" s="15">
        <v>6</v>
      </c>
      <c r="E4" s="15">
        <v>5</v>
      </c>
      <c r="F4" s="15">
        <v>7</v>
      </c>
      <c r="G4" s="15" t="s">
        <v>31</v>
      </c>
      <c r="H4" s="15" t="s">
        <v>31</v>
      </c>
      <c r="I4" s="15" t="s">
        <v>31</v>
      </c>
      <c r="J4" s="15"/>
      <c r="K4" s="15"/>
      <c r="L4" s="15"/>
      <c r="M4" s="15"/>
      <c r="N4" s="15"/>
      <c r="O4" s="15"/>
      <c r="P4" s="15"/>
      <c r="Q4" s="15"/>
      <c r="R4" s="14"/>
      <c r="S4" s="14"/>
      <c r="T4" s="14"/>
      <c r="U4" s="15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6"/>
      <c r="AG4" s="17">
        <f>Сотрудник_время!AH8</f>
        <v>0.83680555555555558</v>
      </c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18" customFormat="1" ht="18" customHeight="1">
      <c r="A5" s="48" t="s">
        <v>20</v>
      </c>
      <c r="B5" s="49">
        <v>2</v>
      </c>
      <c r="C5" s="50">
        <v>2</v>
      </c>
      <c r="D5" s="50">
        <v>8</v>
      </c>
      <c r="E5" s="50">
        <v>1</v>
      </c>
      <c r="F5" s="50">
        <v>8</v>
      </c>
      <c r="G5" s="50">
        <v>10</v>
      </c>
      <c r="H5" s="50">
        <v>7</v>
      </c>
      <c r="I5" s="50">
        <v>13</v>
      </c>
      <c r="J5" s="51"/>
      <c r="K5" s="50"/>
      <c r="L5" s="50"/>
      <c r="M5" s="51"/>
      <c r="N5" s="50"/>
      <c r="O5" s="50"/>
      <c r="P5" s="50"/>
      <c r="Q5" s="50"/>
      <c r="R5" s="51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2"/>
      <c r="AG5" s="17">
        <f>Сотрудник_время!AH9</f>
        <v>1.4652777777777779</v>
      </c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9" s="3" customFormat="1" ht="18" customHeight="1">
      <c r="A6" s="45" t="s">
        <v>21</v>
      </c>
      <c r="B6" s="19" t="s">
        <v>31</v>
      </c>
      <c r="C6" s="20" t="s">
        <v>36</v>
      </c>
      <c r="D6" s="20">
        <v>1</v>
      </c>
      <c r="E6" s="20">
        <v>3</v>
      </c>
      <c r="F6" s="20">
        <v>6</v>
      </c>
      <c r="G6" s="21">
        <v>9</v>
      </c>
      <c r="H6" s="21">
        <v>1</v>
      </c>
      <c r="I6" s="20">
        <v>2</v>
      </c>
      <c r="J6" s="20"/>
      <c r="K6" s="20"/>
      <c r="L6" s="20"/>
      <c r="M6" s="20"/>
      <c r="N6" s="20"/>
      <c r="O6" s="21"/>
      <c r="P6" s="20"/>
      <c r="Q6" s="20"/>
      <c r="R6" s="20"/>
      <c r="S6" s="20"/>
      <c r="T6" s="20"/>
      <c r="U6" s="21"/>
      <c r="V6" s="20"/>
      <c r="W6" s="20"/>
      <c r="X6" s="20"/>
      <c r="Y6" s="20"/>
      <c r="Z6" s="20"/>
      <c r="AA6" s="20"/>
      <c r="AB6" s="20"/>
      <c r="AC6" s="21"/>
      <c r="AD6" s="20"/>
      <c r="AE6" s="20"/>
      <c r="AF6" s="22"/>
      <c r="AG6" s="17">
        <f>Сотрудник_время!AH10</f>
        <v>0.71527777777777779</v>
      </c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18" customFormat="1" ht="18" customHeight="1">
      <c r="A7" s="53" t="s">
        <v>22</v>
      </c>
      <c r="B7" s="49">
        <v>56</v>
      </c>
      <c r="C7" s="50">
        <v>9</v>
      </c>
      <c r="D7" s="50">
        <v>7</v>
      </c>
      <c r="E7" s="50">
        <v>2</v>
      </c>
      <c r="F7" s="50">
        <v>1</v>
      </c>
      <c r="G7" s="51">
        <v>8</v>
      </c>
      <c r="H7" s="51" t="s">
        <v>31</v>
      </c>
      <c r="I7" s="50" t="s">
        <v>31</v>
      </c>
      <c r="J7" s="50"/>
      <c r="K7" s="50"/>
      <c r="L7" s="50"/>
      <c r="M7" s="50"/>
      <c r="N7" s="50"/>
      <c r="O7" s="51"/>
      <c r="P7" s="50"/>
      <c r="Q7" s="50"/>
      <c r="R7" s="50"/>
      <c r="S7" s="50"/>
      <c r="T7" s="50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2"/>
      <c r="AG7" s="17">
        <f>Сотрудник_время!AH11</f>
        <v>1.4097222222222223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9" s="3" customFormat="1" ht="18" customHeight="1">
      <c r="A8" s="44" t="s">
        <v>23</v>
      </c>
      <c r="B8" s="19" t="s">
        <v>31</v>
      </c>
      <c r="C8" s="20">
        <v>8</v>
      </c>
      <c r="D8" s="20" t="s">
        <v>32</v>
      </c>
      <c r="E8" s="20" t="s">
        <v>32</v>
      </c>
      <c r="F8" s="20" t="s">
        <v>32</v>
      </c>
      <c r="G8" s="20" t="s">
        <v>32</v>
      </c>
      <c r="H8" s="20" t="s">
        <v>31</v>
      </c>
      <c r="I8" s="20">
        <v>4</v>
      </c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1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2"/>
      <c r="AG8" s="17">
        <f>Сотрудник_время!AH12</f>
        <v>0.3576388888888889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18" customFormat="1" ht="18" customHeight="1">
      <c r="A9" s="53" t="s">
        <v>24</v>
      </c>
      <c r="B9" s="49" t="s">
        <v>31</v>
      </c>
      <c r="C9" s="50">
        <v>3</v>
      </c>
      <c r="D9" s="50">
        <v>2</v>
      </c>
      <c r="E9" s="50">
        <v>10</v>
      </c>
      <c r="F9" s="50">
        <v>5</v>
      </c>
      <c r="G9" s="51">
        <v>7</v>
      </c>
      <c r="H9" s="51">
        <v>2</v>
      </c>
      <c r="I9" s="50">
        <v>56</v>
      </c>
      <c r="J9" s="50"/>
      <c r="K9" s="50"/>
      <c r="L9" s="50"/>
      <c r="M9" s="50"/>
      <c r="N9" s="50"/>
      <c r="O9" s="51"/>
      <c r="P9" s="50"/>
      <c r="Q9" s="50"/>
      <c r="R9" s="50"/>
      <c r="S9" s="50"/>
      <c r="T9" s="50"/>
      <c r="U9" s="51"/>
      <c r="V9" s="50"/>
      <c r="W9" s="50"/>
      <c r="X9" s="50"/>
      <c r="Y9" s="50"/>
      <c r="Z9" s="50"/>
      <c r="AA9" s="50"/>
      <c r="AB9" s="50"/>
      <c r="AC9" s="51"/>
      <c r="AD9" s="50"/>
      <c r="AE9" s="50"/>
      <c r="AF9" s="52"/>
      <c r="AG9" s="17">
        <f>Сотрудник_время!AH13</f>
        <v>1.3090277777777777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9" s="3" customFormat="1" ht="18" customHeight="1">
      <c r="A10" s="46" t="s">
        <v>25</v>
      </c>
      <c r="B10" s="19">
        <v>13</v>
      </c>
      <c r="C10" s="20">
        <v>10</v>
      </c>
      <c r="D10" s="20">
        <v>3</v>
      </c>
      <c r="E10" s="20" t="s">
        <v>31</v>
      </c>
      <c r="F10" s="20">
        <v>2</v>
      </c>
      <c r="G10" s="21">
        <v>4</v>
      </c>
      <c r="H10" s="21" t="s">
        <v>31</v>
      </c>
      <c r="I10" s="20" t="s">
        <v>31</v>
      </c>
      <c r="J10" s="20"/>
      <c r="K10" s="20"/>
      <c r="L10" s="20"/>
      <c r="M10" s="20"/>
      <c r="N10" s="20"/>
      <c r="O10" s="21"/>
      <c r="P10" s="20"/>
      <c r="Q10" s="20"/>
      <c r="R10" s="20"/>
      <c r="S10" s="20"/>
      <c r="T10" s="20"/>
      <c r="U10" s="21"/>
      <c r="V10" s="20"/>
      <c r="W10" s="20"/>
      <c r="X10" s="20"/>
      <c r="Y10" s="20"/>
      <c r="Z10" s="20"/>
      <c r="AA10" s="20"/>
      <c r="AB10" s="20"/>
      <c r="AC10" s="21"/>
      <c r="AD10" s="20"/>
      <c r="AE10" s="20"/>
      <c r="AF10" s="22"/>
      <c r="AG10" s="17">
        <f>Сотрудник_время!AH14</f>
        <v>0.99652777777777768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s="18" customFormat="1" ht="18" customHeight="1">
      <c r="A11" s="53" t="s">
        <v>26</v>
      </c>
      <c r="B11" s="49" t="s">
        <v>31</v>
      </c>
      <c r="C11" s="50">
        <v>4</v>
      </c>
      <c r="D11" s="50">
        <v>9</v>
      </c>
      <c r="E11" s="50">
        <v>6</v>
      </c>
      <c r="F11" s="50">
        <v>4</v>
      </c>
      <c r="G11" s="51">
        <v>5</v>
      </c>
      <c r="H11" s="51">
        <v>3</v>
      </c>
      <c r="I11" s="50" t="s">
        <v>31</v>
      </c>
      <c r="J11" s="50"/>
      <c r="K11" s="50"/>
      <c r="L11" s="50"/>
      <c r="M11" s="50"/>
      <c r="N11" s="50"/>
      <c r="O11" s="51"/>
      <c r="P11" s="50"/>
      <c r="Q11" s="50"/>
      <c r="R11" s="50"/>
      <c r="S11" s="50"/>
      <c r="T11" s="50"/>
      <c r="U11" s="51"/>
      <c r="V11" s="50"/>
      <c r="W11" s="50"/>
      <c r="X11" s="50"/>
      <c r="Y11" s="50"/>
      <c r="Z11" s="50"/>
      <c r="AA11" s="50"/>
      <c r="AB11" s="50"/>
      <c r="AC11" s="51"/>
      <c r="AD11" s="50"/>
      <c r="AE11" s="50"/>
      <c r="AF11" s="52"/>
      <c r="AG11" s="17">
        <f>Сотрудник_время!AH15</f>
        <v>1.0451388888888888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9" s="3" customFormat="1" ht="18" customHeight="1">
      <c r="A12" s="47" t="s">
        <v>27</v>
      </c>
      <c r="B12" s="19" t="s">
        <v>31</v>
      </c>
      <c r="C12" s="20">
        <v>7</v>
      </c>
      <c r="D12" s="20">
        <v>10</v>
      </c>
      <c r="E12" s="20">
        <v>4</v>
      </c>
      <c r="F12" s="20" t="s">
        <v>36</v>
      </c>
      <c r="G12" s="21">
        <v>2</v>
      </c>
      <c r="H12" s="21" t="s">
        <v>31</v>
      </c>
      <c r="I12" s="20">
        <v>7</v>
      </c>
      <c r="J12" s="20"/>
      <c r="K12" s="20"/>
      <c r="L12" s="20"/>
      <c r="M12" s="20"/>
      <c r="N12" s="20"/>
      <c r="O12" s="21"/>
      <c r="P12" s="20"/>
      <c r="Q12" s="20"/>
      <c r="R12" s="20"/>
      <c r="S12" s="20"/>
      <c r="T12" s="20"/>
      <c r="U12" s="21"/>
      <c r="V12" s="20"/>
      <c r="W12" s="20"/>
      <c r="X12" s="20"/>
      <c r="Y12" s="20"/>
      <c r="Z12" s="20"/>
      <c r="AA12" s="20"/>
      <c r="AB12" s="20"/>
      <c r="AC12" s="21"/>
      <c r="AD12" s="20"/>
      <c r="AE12" s="20"/>
      <c r="AF12" s="22"/>
      <c r="AG12" s="17">
        <f>Сотрудник_время!AH16</f>
        <v>1.0694444444444446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18" customFormat="1" ht="18" customHeight="1">
      <c r="A13" s="53" t="s">
        <v>28</v>
      </c>
      <c r="B13" s="49">
        <v>4</v>
      </c>
      <c r="C13" s="50">
        <v>5</v>
      </c>
      <c r="D13" s="50">
        <v>4</v>
      </c>
      <c r="E13" s="50">
        <v>9</v>
      </c>
      <c r="F13" s="50">
        <v>9</v>
      </c>
      <c r="G13" s="51">
        <v>6</v>
      </c>
      <c r="H13" s="51">
        <v>4</v>
      </c>
      <c r="I13" s="50" t="s">
        <v>31</v>
      </c>
      <c r="J13" s="50"/>
      <c r="K13" s="50"/>
      <c r="L13" s="50"/>
      <c r="M13" s="50"/>
      <c r="N13" s="50"/>
      <c r="O13" s="51"/>
      <c r="P13" s="50"/>
      <c r="Q13" s="50"/>
      <c r="R13" s="50"/>
      <c r="S13" s="50"/>
      <c r="T13" s="50"/>
      <c r="U13" s="51"/>
      <c r="V13" s="50"/>
      <c r="W13" s="50"/>
      <c r="X13" s="50"/>
      <c r="Y13" s="50"/>
      <c r="Z13" s="50"/>
      <c r="AA13" s="50"/>
      <c r="AB13" s="50"/>
      <c r="AC13" s="51"/>
      <c r="AD13" s="50"/>
      <c r="AE13" s="50"/>
      <c r="AF13" s="52"/>
      <c r="AG13" s="17">
        <f>Сотрудник_время!AH17</f>
        <v>1.4166666666666667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9" s="3" customFormat="1" ht="18" customHeight="1">
      <c r="A14" s="46" t="s">
        <v>29</v>
      </c>
      <c r="B14" s="23">
        <v>7</v>
      </c>
      <c r="C14" s="24">
        <v>6</v>
      </c>
      <c r="D14" s="24">
        <v>5</v>
      </c>
      <c r="E14" s="24">
        <v>8</v>
      </c>
      <c r="F14" s="24">
        <v>3</v>
      </c>
      <c r="G14" s="25">
        <v>1</v>
      </c>
      <c r="H14" s="25" t="s">
        <v>31</v>
      </c>
      <c r="I14" s="24" t="s">
        <v>31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0"/>
      <c r="U14" s="21"/>
      <c r="V14" s="24"/>
      <c r="W14" s="24"/>
      <c r="X14" s="24"/>
      <c r="Y14" s="24"/>
      <c r="Z14" s="20"/>
      <c r="AA14" s="20"/>
      <c r="AB14" s="20"/>
      <c r="AC14" s="21"/>
      <c r="AD14" s="20"/>
      <c r="AE14" s="20"/>
      <c r="AF14" s="22"/>
      <c r="AG14" s="17">
        <f>Сотрудник_время!AH18</f>
        <v>1.2847222222222221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s="18" customFormat="1" ht="18" customHeight="1" thickBot="1">
      <c r="A15" s="26" t="s">
        <v>30</v>
      </c>
      <c r="B15" s="55" t="s">
        <v>31</v>
      </c>
      <c r="C15" s="56" t="s">
        <v>31</v>
      </c>
      <c r="D15" s="56" t="s">
        <v>36</v>
      </c>
      <c r="E15" s="56">
        <v>7</v>
      </c>
      <c r="F15" s="56">
        <v>10</v>
      </c>
      <c r="G15" s="57">
        <v>3</v>
      </c>
      <c r="H15" s="57">
        <v>56</v>
      </c>
      <c r="I15" s="56" t="s">
        <v>31</v>
      </c>
      <c r="J15" s="56"/>
      <c r="K15" s="56"/>
      <c r="L15" s="56"/>
      <c r="M15" s="56"/>
      <c r="N15" s="56"/>
      <c r="O15" s="57"/>
      <c r="P15" s="56"/>
      <c r="Q15" s="56"/>
      <c r="R15" s="56"/>
      <c r="S15" s="58"/>
      <c r="T15" s="56"/>
      <c r="U15" s="57"/>
      <c r="V15" s="56"/>
      <c r="W15" s="56"/>
      <c r="X15" s="56"/>
      <c r="Y15" s="56"/>
      <c r="Z15" s="58"/>
      <c r="AA15" s="56"/>
      <c r="AB15" s="56"/>
      <c r="AC15" s="57"/>
      <c r="AD15" s="56"/>
      <c r="AE15" s="56"/>
      <c r="AF15" s="59"/>
      <c r="AG15" s="17">
        <f>Сотрудник_время!AH19</f>
        <v>0.4201388888888889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</row>
    <row r="16" spans="1:49">
      <c r="B16" s="1">
        <f>SUM(B4:B15)</f>
        <v>82</v>
      </c>
      <c r="C16" s="1">
        <f>SUM(C4:C15)</f>
        <v>55</v>
      </c>
      <c r="D16" s="1">
        <f t="shared" ref="D16:I16" si="2">SUM(D4:D15)</f>
        <v>55</v>
      </c>
      <c r="E16" s="1">
        <f t="shared" si="2"/>
        <v>55</v>
      </c>
      <c r="F16" s="1">
        <f t="shared" si="2"/>
        <v>55</v>
      </c>
      <c r="G16" s="1">
        <f t="shared" si="2"/>
        <v>55</v>
      </c>
      <c r="H16" s="1">
        <f t="shared" si="2"/>
        <v>73</v>
      </c>
      <c r="I16" s="1">
        <f t="shared" si="2"/>
        <v>82</v>
      </c>
      <c r="AF16" s="1"/>
    </row>
    <row r="17" spans="2:32">
      <c r="AF17" s="1"/>
    </row>
    <row r="18" spans="2:32">
      <c r="C18" s="141" t="s">
        <v>38</v>
      </c>
      <c r="D18" s="141"/>
      <c r="E18" s="141"/>
      <c r="F18" s="141"/>
      <c r="G18" s="141"/>
      <c r="H18" s="141"/>
      <c r="I18" s="141"/>
      <c r="J18" s="141"/>
      <c r="AF18" s="1"/>
    </row>
    <row r="19" spans="2:32">
      <c r="B19" s="1" t="s">
        <v>35</v>
      </c>
      <c r="AF19" s="1"/>
    </row>
    <row r="20" spans="2:32">
      <c r="AF20" s="1"/>
    </row>
    <row r="21" spans="2:32">
      <c r="B21" s="1" t="s">
        <v>37</v>
      </c>
      <c r="AF21" s="1"/>
    </row>
    <row r="22" spans="2:32">
      <c r="AF22" s="1"/>
    </row>
    <row r="23" spans="2:32">
      <c r="B23" s="1" t="s">
        <v>39</v>
      </c>
      <c r="AF23" s="1"/>
    </row>
    <row r="24" spans="2:32">
      <c r="AF24" s="1"/>
    </row>
    <row r="25" spans="2:32">
      <c r="AF25" s="1"/>
    </row>
    <row r="26" spans="2:32">
      <c r="AF26" s="1"/>
    </row>
    <row r="27" spans="2:32">
      <c r="AF27" s="1"/>
    </row>
    <row r="28" spans="2:32">
      <c r="AF28" s="1"/>
    </row>
    <row r="29" spans="2:32">
      <c r="AF29" s="1"/>
    </row>
    <row r="30" spans="2:32">
      <c r="AF30" s="1"/>
    </row>
    <row r="31" spans="2:32">
      <c r="AF31" s="1"/>
    </row>
    <row r="32" spans="2:32">
      <c r="AF32" s="1"/>
    </row>
    <row r="33" spans="32:32">
      <c r="AF33" s="1"/>
    </row>
    <row r="34" spans="32:32">
      <c r="AF34" s="1"/>
    </row>
    <row r="35" spans="32:32">
      <c r="AF35" s="1"/>
    </row>
    <row r="36" spans="32:32">
      <c r="AF36" s="1"/>
    </row>
    <row r="37" spans="32:32">
      <c r="AF37" s="1"/>
    </row>
    <row r="38" spans="32:32">
      <c r="AF38" s="1"/>
    </row>
    <row r="39" spans="32:32">
      <c r="AF39" s="1"/>
    </row>
    <row r="40" spans="32:32">
      <c r="AF40" s="1"/>
    </row>
    <row r="41" spans="32:32">
      <c r="AF41" s="1"/>
    </row>
    <row r="42" spans="32:32">
      <c r="AF42" s="1"/>
    </row>
    <row r="43" spans="32:32">
      <c r="AF43" s="1"/>
    </row>
    <row r="44" spans="32:32">
      <c r="AF44" s="1"/>
    </row>
    <row r="45" spans="32:32">
      <c r="AF45" s="1"/>
    </row>
    <row r="46" spans="32:32">
      <c r="AF46" s="1"/>
    </row>
    <row r="47" spans="32:32">
      <c r="AF47" s="1"/>
    </row>
    <row r="48" spans="32:32">
      <c r="AF48" s="1"/>
    </row>
    <row r="49" spans="32:32">
      <c r="AF49" s="1"/>
    </row>
    <row r="50" spans="32:32">
      <c r="AF50" s="1"/>
    </row>
    <row r="51" spans="32:32">
      <c r="AF51" s="1"/>
    </row>
    <row r="52" spans="32:32">
      <c r="AF52" s="1"/>
    </row>
    <row r="53" spans="32:32">
      <c r="AF53" s="1"/>
    </row>
    <row r="54" spans="32:32">
      <c r="AF54" s="1"/>
    </row>
    <row r="55" spans="32:32">
      <c r="AF55" s="1"/>
    </row>
    <row r="56" spans="32:32">
      <c r="AF56" s="1"/>
    </row>
    <row r="57" spans="32:32">
      <c r="AF57" s="1"/>
    </row>
    <row r="58" spans="32:32">
      <c r="AF58" s="1"/>
    </row>
    <row r="59" spans="32:32">
      <c r="AF59" s="1"/>
    </row>
    <row r="60" spans="32:32">
      <c r="AF60" s="1"/>
    </row>
    <row r="61" spans="32:32">
      <c r="AF61" s="1"/>
    </row>
    <row r="62" spans="32:32">
      <c r="AF62" s="1"/>
    </row>
    <row r="63" spans="32:32">
      <c r="AF63" s="1"/>
    </row>
    <row r="64" spans="32:32">
      <c r="AF64" s="1"/>
    </row>
    <row r="65" spans="32:32">
      <c r="AF65" s="1"/>
    </row>
    <row r="66" spans="32:32">
      <c r="AF66" s="1"/>
    </row>
    <row r="67" spans="32:32">
      <c r="AF67" s="1"/>
    </row>
    <row r="68" spans="32:32">
      <c r="AF68" s="1"/>
    </row>
    <row r="69" spans="32:32">
      <c r="AF69" s="1"/>
    </row>
    <row r="70" spans="32:32">
      <c r="AF70" s="1"/>
    </row>
    <row r="71" spans="32:32">
      <c r="AF71" s="1"/>
    </row>
    <row r="72" spans="32:32">
      <c r="AF72" s="1"/>
    </row>
    <row r="73" spans="32:32">
      <c r="AF73" s="1"/>
    </row>
    <row r="74" spans="32:32">
      <c r="AF74" s="1"/>
    </row>
    <row r="75" spans="32:32">
      <c r="AF75" s="1"/>
    </row>
    <row r="76" spans="32:32">
      <c r="AF76" s="1"/>
    </row>
    <row r="77" spans="32:32">
      <c r="AF77" s="1"/>
    </row>
    <row r="78" spans="32:32">
      <c r="AF78" s="1"/>
    </row>
    <row r="79" spans="32:32">
      <c r="AF79" s="1"/>
    </row>
    <row r="80" spans="32:32">
      <c r="AF80" s="1"/>
    </row>
    <row r="81" spans="32:32">
      <c r="AF81" s="1"/>
    </row>
    <row r="82" spans="32:32">
      <c r="AF82" s="1"/>
    </row>
    <row r="83" spans="32:32">
      <c r="AF83" s="1"/>
    </row>
    <row r="84" spans="32:32">
      <c r="AF84" s="1"/>
    </row>
    <row r="85" spans="32:32">
      <c r="AF85" s="1"/>
    </row>
    <row r="86" spans="32:32">
      <c r="AF86" s="1"/>
    </row>
    <row r="87" spans="32:32">
      <c r="AF87" s="1"/>
    </row>
    <row r="88" spans="32:32">
      <c r="AF88" s="1"/>
    </row>
    <row r="89" spans="32:32">
      <c r="AF89" s="1"/>
    </row>
    <row r="90" spans="32:32">
      <c r="AF90" s="1"/>
    </row>
    <row r="91" spans="32:32">
      <c r="AF91" s="1"/>
    </row>
    <row r="92" spans="32:32">
      <c r="AF92" s="1"/>
    </row>
    <row r="93" spans="32:32">
      <c r="AF93" s="1"/>
    </row>
    <row r="94" spans="32:32">
      <c r="AF94" s="1"/>
    </row>
    <row r="95" spans="32:32">
      <c r="AF95" s="1"/>
    </row>
    <row r="96" spans="32:32">
      <c r="AF96" s="1"/>
    </row>
    <row r="97" spans="32:32">
      <c r="AF97" s="1"/>
    </row>
    <row r="98" spans="32:32">
      <c r="AF98" s="1"/>
    </row>
    <row r="99" spans="32:32">
      <c r="AF99" s="1"/>
    </row>
    <row r="100" spans="32:32">
      <c r="AF100" s="1"/>
    </row>
    <row r="101" spans="32:32">
      <c r="AF101" s="1"/>
    </row>
    <row r="102" spans="32:32">
      <c r="AF102" s="1"/>
    </row>
    <row r="103" spans="32:32">
      <c r="AF103" s="1"/>
    </row>
    <row r="104" spans="32:32">
      <c r="AF104" s="1"/>
    </row>
    <row r="105" spans="32:32">
      <c r="AF105" s="1"/>
    </row>
    <row r="106" spans="32:32">
      <c r="AF106" s="1"/>
    </row>
    <row r="107" spans="32:32">
      <c r="AF107" s="1"/>
    </row>
    <row r="108" spans="32:32">
      <c r="AF108" s="1"/>
    </row>
    <row r="109" spans="32:32">
      <c r="AF109" s="1"/>
    </row>
    <row r="110" spans="32:32">
      <c r="AF110" s="1"/>
    </row>
    <row r="111" spans="32:32">
      <c r="AF111" s="1"/>
    </row>
    <row r="112" spans="32:32">
      <c r="AF112" s="1"/>
    </row>
    <row r="113" spans="32:32">
      <c r="AF113" s="1"/>
    </row>
    <row r="114" spans="32:32">
      <c r="AF114" s="1"/>
    </row>
    <row r="115" spans="32:32">
      <c r="AF115" s="1"/>
    </row>
    <row r="116" spans="32:32">
      <c r="AF116" s="1"/>
    </row>
    <row r="117" spans="32:32">
      <c r="AF117" s="1"/>
    </row>
    <row r="118" spans="32:32">
      <c r="AF118" s="1"/>
    </row>
    <row r="119" spans="32:32">
      <c r="AF119" s="1"/>
    </row>
    <row r="120" spans="32:32">
      <c r="AF120" s="1"/>
    </row>
    <row r="121" spans="32:32">
      <c r="AF121" s="1"/>
    </row>
    <row r="122" spans="32:32">
      <c r="AF122" s="1"/>
    </row>
    <row r="123" spans="32:32">
      <c r="AF123" s="1"/>
    </row>
    <row r="124" spans="32:32">
      <c r="AF124" s="1"/>
    </row>
    <row r="125" spans="32:32">
      <c r="AF125" s="1"/>
    </row>
    <row r="126" spans="32:32">
      <c r="AF126" s="1"/>
    </row>
    <row r="127" spans="32:32">
      <c r="AF127" s="1"/>
    </row>
    <row r="128" spans="32:32">
      <c r="AF128" s="1"/>
    </row>
    <row r="129" spans="32:32">
      <c r="AF129" s="1"/>
    </row>
    <row r="130" spans="32:32">
      <c r="AF130" s="1"/>
    </row>
    <row r="131" spans="32:32">
      <c r="AF131" s="1"/>
    </row>
    <row r="132" spans="32:32">
      <c r="AF132" s="1"/>
    </row>
    <row r="133" spans="32:32">
      <c r="AF133" s="1"/>
    </row>
    <row r="134" spans="32:32">
      <c r="AF134" s="1"/>
    </row>
    <row r="135" spans="32:32">
      <c r="AF135" s="1"/>
    </row>
    <row r="136" spans="32:32">
      <c r="AF136" s="1"/>
    </row>
    <row r="137" spans="32:32">
      <c r="AF137" s="1"/>
    </row>
    <row r="138" spans="32:32">
      <c r="AF138" s="1"/>
    </row>
    <row r="139" spans="32:32">
      <c r="AF139" s="1"/>
    </row>
    <row r="140" spans="32:32">
      <c r="AF140" s="1"/>
    </row>
    <row r="141" spans="32:32">
      <c r="AF141" s="1"/>
    </row>
    <row r="142" spans="32:32">
      <c r="AF142" s="1"/>
    </row>
    <row r="143" spans="32:32">
      <c r="AF143" s="1"/>
    </row>
    <row r="144" spans="32:32">
      <c r="AF144" s="1"/>
    </row>
    <row r="145" spans="32:32">
      <c r="AF145" s="1"/>
    </row>
    <row r="146" spans="32:32">
      <c r="AF146" s="1"/>
    </row>
    <row r="147" spans="32:32">
      <c r="AF147" s="1"/>
    </row>
    <row r="148" spans="32:32">
      <c r="AF148" s="1"/>
    </row>
    <row r="149" spans="32:32">
      <c r="AF149" s="1"/>
    </row>
    <row r="150" spans="32:32">
      <c r="AF150" s="1"/>
    </row>
    <row r="151" spans="32:32">
      <c r="AF151" s="1"/>
    </row>
    <row r="152" spans="32:32">
      <c r="AF152" s="1"/>
    </row>
    <row r="153" spans="32:32">
      <c r="AF153" s="1"/>
    </row>
    <row r="154" spans="32:32">
      <c r="AF154" s="1"/>
    </row>
    <row r="155" spans="32:32">
      <c r="AF155" s="1"/>
    </row>
    <row r="156" spans="32:32">
      <c r="AF156" s="1"/>
    </row>
    <row r="157" spans="32:32">
      <c r="AF157" s="1"/>
    </row>
    <row r="158" spans="32:32">
      <c r="AF158" s="1"/>
    </row>
    <row r="159" spans="32:32">
      <c r="AF159" s="1"/>
    </row>
    <row r="160" spans="32:32">
      <c r="AF160" s="1"/>
    </row>
    <row r="161" spans="32:32">
      <c r="AF161" s="1"/>
    </row>
    <row r="162" spans="32:32">
      <c r="AF162" s="1"/>
    </row>
    <row r="163" spans="32:32">
      <c r="AF163" s="1"/>
    </row>
    <row r="164" spans="32:32">
      <c r="AF164" s="1"/>
    </row>
    <row r="165" spans="32:32">
      <c r="AF165" s="1"/>
    </row>
    <row r="166" spans="32:32">
      <c r="AF166" s="1"/>
    </row>
    <row r="167" spans="32:32">
      <c r="AF167" s="1"/>
    </row>
    <row r="168" spans="32:32">
      <c r="AF168" s="1"/>
    </row>
    <row r="169" spans="32:32">
      <c r="AF169" s="1"/>
    </row>
    <row r="170" spans="32:32">
      <c r="AF170" s="1"/>
    </row>
    <row r="171" spans="32:32">
      <c r="AF171" s="1"/>
    </row>
    <row r="172" spans="32:32">
      <c r="AF172" s="1"/>
    </row>
    <row r="173" spans="32:32">
      <c r="AF173" s="1"/>
    </row>
    <row r="174" spans="32:32">
      <c r="AF174" s="1"/>
    </row>
    <row r="175" spans="32:32">
      <c r="AF175" s="1"/>
    </row>
    <row r="176" spans="32:32">
      <c r="AF176" s="1"/>
    </row>
    <row r="177" spans="32:32">
      <c r="AF177" s="1"/>
    </row>
    <row r="178" spans="32:32">
      <c r="AF178" s="1"/>
    </row>
    <row r="179" spans="32:32">
      <c r="AF179" s="1"/>
    </row>
    <row r="180" spans="32:32">
      <c r="AF180" s="1"/>
    </row>
    <row r="181" spans="32:32">
      <c r="AF181" s="1"/>
    </row>
    <row r="182" spans="32:32">
      <c r="AF182" s="1"/>
    </row>
    <row r="183" spans="32:32">
      <c r="AF183" s="1"/>
    </row>
    <row r="184" spans="32:32">
      <c r="AF184" s="1"/>
    </row>
    <row r="185" spans="32:32">
      <c r="AF185" s="1"/>
    </row>
    <row r="186" spans="32:32">
      <c r="AF186" s="1"/>
    </row>
    <row r="187" spans="32:32">
      <c r="AF187" s="1"/>
    </row>
    <row r="188" spans="32:32">
      <c r="AF188" s="1"/>
    </row>
    <row r="189" spans="32:32">
      <c r="AF189" s="1"/>
    </row>
    <row r="190" spans="32:32">
      <c r="AF190" s="1"/>
    </row>
    <row r="191" spans="32:32">
      <c r="AF191" s="1"/>
    </row>
    <row r="192" spans="32:32">
      <c r="AF192" s="1"/>
    </row>
    <row r="193" spans="32:32">
      <c r="AF193" s="1"/>
    </row>
    <row r="194" spans="32:32">
      <c r="AF194" s="1"/>
    </row>
    <row r="195" spans="32:32">
      <c r="AF195" s="1"/>
    </row>
    <row r="196" spans="32:32">
      <c r="AF196" s="1"/>
    </row>
    <row r="197" spans="32:32">
      <c r="AF197" s="1"/>
    </row>
    <row r="198" spans="32:32">
      <c r="AF198" s="1"/>
    </row>
    <row r="199" spans="32:32">
      <c r="AF199" s="1"/>
    </row>
    <row r="200" spans="32:32">
      <c r="AF200" s="1"/>
    </row>
    <row r="201" spans="32:32">
      <c r="AF201" s="1"/>
    </row>
    <row r="202" spans="32:32">
      <c r="AF202" s="1"/>
    </row>
    <row r="203" spans="32:32">
      <c r="AF203" s="1"/>
    </row>
    <row r="204" spans="32:32">
      <c r="AF204" s="1"/>
    </row>
    <row r="205" spans="32:32">
      <c r="AF205" s="1"/>
    </row>
    <row r="206" spans="32:32">
      <c r="AF206" s="1"/>
    </row>
    <row r="207" spans="32:32">
      <c r="AF207" s="1"/>
    </row>
    <row r="208" spans="32:32">
      <c r="AF208" s="1"/>
    </row>
    <row r="209" spans="32:32">
      <c r="AF209" s="1"/>
    </row>
    <row r="210" spans="32:32">
      <c r="AF210" s="1"/>
    </row>
    <row r="211" spans="32:32">
      <c r="AF211" s="1"/>
    </row>
    <row r="212" spans="32:32">
      <c r="AF212" s="1"/>
    </row>
    <row r="213" spans="32:32">
      <c r="AF213" s="1"/>
    </row>
    <row r="214" spans="32:32">
      <c r="AF214" s="1"/>
    </row>
    <row r="215" spans="32:32">
      <c r="AF215" s="1"/>
    </row>
    <row r="216" spans="32:32">
      <c r="AF216" s="1"/>
    </row>
    <row r="217" spans="32:32">
      <c r="AF217" s="1"/>
    </row>
    <row r="218" spans="32:32">
      <c r="AF218" s="1"/>
    </row>
    <row r="219" spans="32:32">
      <c r="AF219" s="1"/>
    </row>
    <row r="220" spans="32:32">
      <c r="AF220" s="1"/>
    </row>
    <row r="221" spans="32:32">
      <c r="AF221" s="1"/>
    </row>
    <row r="222" spans="32:32">
      <c r="AF222" s="1"/>
    </row>
    <row r="223" spans="32:32">
      <c r="AF223" s="1"/>
    </row>
    <row r="224" spans="32:32">
      <c r="AF224" s="1"/>
    </row>
  </sheetData>
  <mergeCells count="5">
    <mergeCell ref="H1:R1"/>
    <mergeCell ref="S1:AB1"/>
    <mergeCell ref="A2:A3"/>
    <mergeCell ref="AG2:AG3"/>
    <mergeCell ref="C18:J18"/>
  </mergeCells>
  <conditionalFormatting sqref="AG4:AG15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:AF3">
    <cfRule type="cellIs" dxfId="9" priority="37" operator="equal">
      <formula>"сб"</formula>
    </cfRule>
  </conditionalFormatting>
  <conditionalFormatting sqref="AD3:AF3">
    <cfRule type="cellIs" dxfId="8" priority="36" operator="equal">
      <formula>"вс"</formula>
    </cfRule>
  </conditionalFormatting>
  <conditionalFormatting sqref="B2:AF15">
    <cfRule type="expression" dxfId="7" priority="35">
      <formula>WEEKDAY(B$3,2)&gt;5</formula>
    </cfRule>
  </conditionalFormatting>
  <conditionalFormatting sqref="B4:AF15">
    <cfRule type="cellIs" dxfId="6" priority="28" operator="equal">
      <formula>"д"</formula>
    </cfRule>
    <cfRule type="cellIs" dxfId="5" priority="29" operator="equal">
      <formula>"в"</formula>
    </cfRule>
  </conditionalFormatting>
  <conditionalFormatting sqref="B4:AF15">
    <cfRule type="cellIs" dxfId="4" priority="27" operator="equal">
      <formula>"б"</formula>
    </cfRule>
  </conditionalFormatting>
  <conditionalFormatting sqref="C16:G16">
    <cfRule type="cellIs" dxfId="3" priority="3" operator="equal">
      <formula>55</formula>
    </cfRule>
  </conditionalFormatting>
  <conditionalFormatting sqref="I16 B16 P16 W16 AD16">
    <cfRule type="cellIs" dxfId="2" priority="2" operator="equal">
      <formula>82</formula>
    </cfRule>
  </conditionalFormatting>
  <conditionalFormatting sqref="H16 O16 V16 AC16">
    <cfRule type="cellIs" dxfId="1" priority="1" operator="equal">
      <formula>73</formula>
    </cfRule>
  </conditionalFormatting>
  <dataValidations count="1">
    <dataValidation type="list" allowBlank="1" showInputMessage="1" showErrorMessage="1" sqref="H1:R1" xr:uid="{005C00CC-0051-4677-AE0D-00E400180014}">
      <formula1>"Январь,Февраль,Март,Апрель,Май,Июнь,Июль,Август,Сентябрь,Октябрь,Ноябрь,Декабрь"</formula1>
    </dataValidation>
  </dataValidations>
  <pageMargins left="0.20000000000000004" right="0.20000000000000004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6" tint="0.59999389629810485"/>
  </sheetPr>
  <dimension ref="A1:AH27"/>
  <sheetViews>
    <sheetView topLeftCell="A6" zoomScaleNormal="100" workbookViewId="0">
      <selection activeCell="A2" sqref="A2:XFD3"/>
    </sheetView>
  </sheetViews>
  <sheetFormatPr defaultColWidth="8.7265625" defaultRowHeight="14.5"/>
  <cols>
    <col min="1" max="1" width="4.81640625" style="60" customWidth="1"/>
    <col min="2" max="2" width="16.26953125" style="61" bestFit="1" customWidth="1"/>
    <col min="3" max="3" width="7.1796875" style="61" customWidth="1"/>
    <col min="4" max="4" width="7" style="61" customWidth="1"/>
    <col min="5" max="5" width="7.453125" style="61" customWidth="1"/>
    <col min="6" max="19" width="7" style="61" bestFit="1" customWidth="1"/>
    <col min="20" max="33" width="6.81640625" style="61" customWidth="1"/>
    <col min="34" max="34" width="11.26953125" style="61" customWidth="1"/>
    <col min="35" max="16384" width="8.7265625" style="61"/>
  </cols>
  <sheetData>
    <row r="1" spans="1:34" ht="25.5" customHeight="1">
      <c r="B1" s="143" t="s">
        <v>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</row>
    <row r="2" spans="1:34" ht="18" customHeight="1">
      <c r="A2" s="126"/>
      <c r="B2" s="126"/>
      <c r="C2" s="126"/>
      <c r="D2" s="126"/>
      <c r="E2" s="126"/>
      <c r="F2" s="126"/>
      <c r="G2" s="126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34" ht="18" customHeight="1">
      <c r="A3" s="63"/>
      <c r="B3" s="6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62"/>
      <c r="V3" s="62"/>
    </row>
    <row r="4" spans="1:34" ht="18" customHeight="1">
      <c r="A4" s="65"/>
      <c r="B4" s="66"/>
      <c r="C4" s="66"/>
      <c r="D4" s="66"/>
      <c r="E4" s="66"/>
      <c r="F4" s="66"/>
      <c r="G4" s="66"/>
      <c r="H4" s="66"/>
      <c r="I4" s="66"/>
      <c r="J4" s="145" t="str">
        <f>График!H1</f>
        <v>Декабрь</v>
      </c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</row>
    <row r="5" spans="1:34" ht="12.75" customHeight="1"/>
    <row r="6" spans="1:34">
      <c r="A6" s="147" t="s">
        <v>5</v>
      </c>
      <c r="B6" s="148" t="s">
        <v>6</v>
      </c>
      <c r="C6" s="149" t="s">
        <v>7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50" t="s">
        <v>8</v>
      </c>
    </row>
    <row r="7" spans="1:34">
      <c r="A7" s="147"/>
      <c r="B7" s="148"/>
      <c r="C7" s="162">
        <v>1</v>
      </c>
      <c r="D7" s="28">
        <v>2</v>
      </c>
      <c r="E7" s="28">
        <v>3</v>
      </c>
      <c r="F7" s="27">
        <v>4</v>
      </c>
      <c r="G7" s="31">
        <v>5</v>
      </c>
      <c r="H7" s="32">
        <v>6</v>
      </c>
      <c r="I7" s="127">
        <v>7</v>
      </c>
      <c r="J7" s="29">
        <v>8</v>
      </c>
      <c r="K7" s="28">
        <v>9</v>
      </c>
      <c r="L7" s="28">
        <v>10</v>
      </c>
      <c r="M7" s="27">
        <v>11</v>
      </c>
      <c r="N7" s="32">
        <v>12</v>
      </c>
      <c r="O7" s="32">
        <v>13</v>
      </c>
      <c r="P7" s="30">
        <v>14</v>
      </c>
      <c r="Q7" s="30">
        <v>15</v>
      </c>
      <c r="R7" s="28">
        <v>16</v>
      </c>
      <c r="S7" s="28">
        <v>17</v>
      </c>
      <c r="T7" s="27">
        <v>18</v>
      </c>
      <c r="U7" s="32">
        <v>19</v>
      </c>
      <c r="V7" s="32">
        <v>20</v>
      </c>
      <c r="W7" s="30">
        <v>21</v>
      </c>
      <c r="X7" s="30">
        <v>22</v>
      </c>
      <c r="Y7" s="28">
        <v>23</v>
      </c>
      <c r="Z7" s="28">
        <v>24</v>
      </c>
      <c r="AA7" s="27">
        <v>25</v>
      </c>
      <c r="AB7" s="32">
        <v>26</v>
      </c>
      <c r="AC7" s="32">
        <v>27</v>
      </c>
      <c r="AD7" s="30">
        <v>28</v>
      </c>
      <c r="AE7" s="30">
        <v>29</v>
      </c>
      <c r="AF7" s="28">
        <v>30</v>
      </c>
      <c r="AG7" s="28">
        <v>31</v>
      </c>
      <c r="AH7" s="151"/>
    </row>
    <row r="8" spans="1:34">
      <c r="A8" s="68">
        <v>1</v>
      </c>
      <c r="B8" s="69" t="str">
        <f>График!A4</f>
        <v>Быков Л. К.</v>
      </c>
      <c r="C8" s="163" t="s">
        <v>31</v>
      </c>
      <c r="D8" s="33">
        <v>0.40625</v>
      </c>
      <c r="E8" s="160">
        <v>0.22222222222222221</v>
      </c>
      <c r="F8" s="160">
        <v>0.20833333333333334</v>
      </c>
      <c r="G8" s="33"/>
      <c r="H8" s="33"/>
      <c r="I8" s="34"/>
      <c r="J8" s="34"/>
      <c r="K8" s="33"/>
      <c r="L8" s="33"/>
      <c r="M8" s="33"/>
      <c r="N8" s="33"/>
      <c r="O8" s="33"/>
      <c r="P8" s="34"/>
      <c r="Q8" s="34"/>
      <c r="R8" s="33"/>
      <c r="S8" s="33"/>
      <c r="T8" s="33"/>
      <c r="U8" s="33"/>
      <c r="V8" s="33"/>
      <c r="W8" s="34"/>
      <c r="X8" s="34"/>
      <c r="Y8" s="33"/>
      <c r="Z8" s="33"/>
      <c r="AA8" s="33"/>
      <c r="AB8" s="33"/>
      <c r="AC8" s="33"/>
      <c r="AD8" s="34"/>
      <c r="AE8" s="34"/>
      <c r="AF8" s="33"/>
      <c r="AG8" s="33"/>
      <c r="AH8" s="70">
        <f t="shared" ref="AH8:AH19" si="0">SUM(C8:AG8)</f>
        <v>0.83680555555555558</v>
      </c>
    </row>
    <row r="9" spans="1:34">
      <c r="A9" s="68">
        <v>2</v>
      </c>
      <c r="B9" s="69" t="str">
        <f>График!A5</f>
        <v>Колесов Ф. А.</v>
      </c>
      <c r="C9" s="163">
        <v>0.47222222222222227</v>
      </c>
      <c r="D9" s="72">
        <v>0.375</v>
      </c>
      <c r="E9" s="161">
        <v>0.22222222222222221</v>
      </c>
      <c r="F9" s="160">
        <v>0.39583333333333331</v>
      </c>
      <c r="G9" s="33"/>
      <c r="H9" s="33"/>
      <c r="I9" s="34"/>
      <c r="J9" s="34"/>
      <c r="K9" s="33"/>
      <c r="L9" s="33"/>
      <c r="M9" s="35"/>
      <c r="N9" s="33"/>
      <c r="O9" s="33"/>
      <c r="P9" s="34"/>
      <c r="Q9" s="34"/>
      <c r="R9" s="33"/>
      <c r="S9" s="33"/>
      <c r="T9" s="33"/>
      <c r="U9" s="72"/>
      <c r="V9" s="72"/>
      <c r="W9" s="34"/>
      <c r="X9" s="34"/>
      <c r="Y9" s="33"/>
      <c r="Z9" s="33"/>
      <c r="AA9" s="72"/>
      <c r="AB9" s="72"/>
      <c r="AC9" s="72"/>
      <c r="AD9" s="128"/>
      <c r="AE9" s="128"/>
      <c r="AF9" s="71"/>
      <c r="AG9" s="33"/>
      <c r="AH9" s="70">
        <f>SUM(C9:AG9)</f>
        <v>1.4652777777777779</v>
      </c>
    </row>
    <row r="10" spans="1:34">
      <c r="A10" s="68">
        <v>3</v>
      </c>
      <c r="B10" s="69" t="str">
        <f>График!A6</f>
        <v>Круглов А. Л.</v>
      </c>
      <c r="C10" s="163" t="s">
        <v>31</v>
      </c>
      <c r="D10" s="72" t="s">
        <v>36</v>
      </c>
      <c r="E10" s="161">
        <v>0.3576388888888889</v>
      </c>
      <c r="F10" s="160">
        <v>0.3576388888888889</v>
      </c>
      <c r="G10" s="33"/>
      <c r="H10" s="33"/>
      <c r="I10" s="34"/>
      <c r="J10" s="34"/>
      <c r="K10" s="33"/>
      <c r="L10" s="33"/>
      <c r="M10" s="33"/>
      <c r="N10" s="33"/>
      <c r="O10" s="33"/>
      <c r="P10" s="34"/>
      <c r="Q10" s="34"/>
      <c r="R10" s="33"/>
      <c r="S10" s="33"/>
      <c r="T10" s="33"/>
      <c r="U10" s="72"/>
      <c r="V10" s="72"/>
      <c r="W10" s="34"/>
      <c r="X10" s="34"/>
      <c r="Y10" s="33"/>
      <c r="Z10" s="33"/>
      <c r="AA10" s="72"/>
      <c r="AB10" s="72"/>
      <c r="AC10" s="72"/>
      <c r="AD10" s="128"/>
      <c r="AE10" s="128"/>
      <c r="AF10" s="71"/>
      <c r="AG10" s="33"/>
      <c r="AH10" s="70">
        <f t="shared" si="0"/>
        <v>0.71527777777777779</v>
      </c>
    </row>
    <row r="11" spans="1:34">
      <c r="A11" s="68">
        <v>4</v>
      </c>
      <c r="B11" s="69" t="str">
        <f>График!A7</f>
        <v>Козлов Д. Р.</v>
      </c>
      <c r="C11" s="163">
        <v>0.3263888888888889</v>
      </c>
      <c r="D11" s="72">
        <v>0.27430555555555552</v>
      </c>
      <c r="E11" s="161">
        <v>0.3611111111111111</v>
      </c>
      <c r="F11" s="160">
        <v>0.44791666666666669</v>
      </c>
      <c r="G11" s="33"/>
      <c r="H11" s="33"/>
      <c r="I11" s="34"/>
      <c r="J11" s="34"/>
      <c r="K11" s="33"/>
      <c r="L11" s="33"/>
      <c r="M11" s="35"/>
      <c r="N11" s="33"/>
      <c r="O11" s="33"/>
      <c r="P11" s="34"/>
      <c r="Q11" s="34"/>
      <c r="R11" s="33"/>
      <c r="S11" s="33"/>
      <c r="T11" s="33"/>
      <c r="U11" s="72"/>
      <c r="V11" s="72"/>
      <c r="W11" s="34"/>
      <c r="X11" s="34"/>
      <c r="Y11" s="33"/>
      <c r="Z11" s="33"/>
      <c r="AA11" s="72"/>
      <c r="AB11" s="72"/>
      <c r="AC11" s="72"/>
      <c r="AD11" s="128"/>
      <c r="AE11" s="128"/>
      <c r="AF11" s="71"/>
      <c r="AG11" s="33"/>
      <c r="AH11" s="70">
        <f t="shared" si="0"/>
        <v>1.4097222222222223</v>
      </c>
    </row>
    <row r="12" spans="1:34">
      <c r="A12" s="68">
        <v>5</v>
      </c>
      <c r="B12" s="69" t="str">
        <f>График!A8</f>
        <v>Поляков Ф. В.</v>
      </c>
      <c r="C12" s="163" t="s">
        <v>31</v>
      </c>
      <c r="D12" s="72">
        <v>0.3576388888888889</v>
      </c>
      <c r="E12" s="161" t="s">
        <v>32</v>
      </c>
      <c r="F12" s="160" t="s">
        <v>32</v>
      </c>
      <c r="G12" s="33"/>
      <c r="H12" s="33"/>
      <c r="I12" s="34"/>
      <c r="J12" s="34"/>
      <c r="K12" s="33"/>
      <c r="L12" s="33"/>
      <c r="M12" s="33"/>
      <c r="N12" s="33"/>
      <c r="O12" s="33"/>
      <c r="P12" s="34"/>
      <c r="Q12" s="34"/>
      <c r="R12" s="33"/>
      <c r="S12" s="33"/>
      <c r="T12" s="33"/>
      <c r="U12" s="72"/>
      <c r="V12" s="72"/>
      <c r="W12" s="34"/>
      <c r="X12" s="34"/>
      <c r="Y12" s="33"/>
      <c r="Z12" s="33"/>
      <c r="AA12" s="72"/>
      <c r="AB12" s="72"/>
      <c r="AC12" s="72"/>
      <c r="AD12" s="128"/>
      <c r="AE12" s="128"/>
      <c r="AF12" s="71"/>
      <c r="AG12" s="33"/>
      <c r="AH12" s="70">
        <f t="shared" si="0"/>
        <v>0.3576388888888889</v>
      </c>
    </row>
    <row r="13" spans="1:34">
      <c r="A13" s="73">
        <v>6</v>
      </c>
      <c r="B13" s="69" t="str">
        <f>График!A9</f>
        <v>Шубин М. М.</v>
      </c>
      <c r="C13" s="163" t="s">
        <v>31</v>
      </c>
      <c r="D13" s="72">
        <v>0.35069444444444442</v>
      </c>
      <c r="E13" s="161">
        <v>0.30902777777777779</v>
      </c>
      <c r="F13" s="160">
        <v>0.34722222222222227</v>
      </c>
      <c r="G13" s="33">
        <v>0.30208333333333331</v>
      </c>
      <c r="H13" s="33"/>
      <c r="I13" s="34"/>
      <c r="J13" s="34"/>
      <c r="K13" s="33"/>
      <c r="L13" s="33"/>
      <c r="M13" s="35"/>
      <c r="N13" s="33"/>
      <c r="O13" s="33"/>
      <c r="P13" s="34"/>
      <c r="Q13" s="34"/>
      <c r="R13" s="33"/>
      <c r="S13" s="33"/>
      <c r="T13" s="33"/>
      <c r="U13" s="72"/>
      <c r="V13" s="72"/>
      <c r="W13" s="34"/>
      <c r="X13" s="34"/>
      <c r="Y13" s="33"/>
      <c r="Z13" s="33"/>
      <c r="AA13" s="72"/>
      <c r="AB13" s="72"/>
      <c r="AC13" s="72"/>
      <c r="AD13" s="128"/>
      <c r="AE13" s="128"/>
      <c r="AF13" s="71"/>
      <c r="AG13" s="33"/>
      <c r="AH13" s="70">
        <f t="shared" si="0"/>
        <v>1.3090277777777777</v>
      </c>
    </row>
    <row r="14" spans="1:34">
      <c r="A14" s="74">
        <v>7</v>
      </c>
      <c r="B14" s="69" t="str">
        <f>График!A10</f>
        <v>Быков М. М.</v>
      </c>
      <c r="C14" s="163">
        <v>0.22222222222222221</v>
      </c>
      <c r="D14" s="72">
        <v>0.38194444444444442</v>
      </c>
      <c r="E14" s="161">
        <v>0.3923611111111111</v>
      </c>
      <c r="F14" s="160" t="s">
        <v>31</v>
      </c>
      <c r="G14" s="33"/>
      <c r="H14" s="33"/>
      <c r="I14" s="34"/>
      <c r="J14" s="34"/>
      <c r="K14" s="33"/>
      <c r="L14" s="33"/>
      <c r="M14" s="33"/>
      <c r="N14" s="33"/>
      <c r="O14" s="33"/>
      <c r="P14" s="34"/>
      <c r="Q14" s="34"/>
      <c r="R14" s="33"/>
      <c r="S14" s="33"/>
      <c r="T14" s="33"/>
      <c r="U14" s="72"/>
      <c r="V14" s="72"/>
      <c r="W14" s="34"/>
      <c r="X14" s="34"/>
      <c r="Y14" s="33"/>
      <c r="Z14" s="33"/>
      <c r="AA14" s="72"/>
      <c r="AB14" s="72"/>
      <c r="AC14" s="72"/>
      <c r="AD14" s="128"/>
      <c r="AE14" s="128"/>
      <c r="AF14" s="71"/>
      <c r="AG14" s="33"/>
      <c r="AH14" s="70">
        <f t="shared" si="0"/>
        <v>0.99652777777777768</v>
      </c>
    </row>
    <row r="15" spans="1:34">
      <c r="A15" s="75">
        <v>8</v>
      </c>
      <c r="B15" s="69" t="str">
        <f>График!A11</f>
        <v>Виноградов Н. Г.</v>
      </c>
      <c r="C15" s="163" t="s">
        <v>31</v>
      </c>
      <c r="D15" s="72">
        <v>0.33333333333333331</v>
      </c>
      <c r="E15" s="161">
        <v>0.33680555555555558</v>
      </c>
      <c r="F15" s="160">
        <v>0.375</v>
      </c>
      <c r="G15" s="33"/>
      <c r="H15" s="33"/>
      <c r="I15" s="34"/>
      <c r="J15" s="34"/>
      <c r="K15" s="33"/>
      <c r="L15" s="33"/>
      <c r="M15" s="35"/>
      <c r="N15" s="33"/>
      <c r="O15" s="33"/>
      <c r="P15" s="34"/>
      <c r="Q15" s="34"/>
      <c r="R15" s="33"/>
      <c r="S15" s="33"/>
      <c r="T15" s="33"/>
      <c r="U15" s="72"/>
      <c r="V15" s="72"/>
      <c r="W15" s="34"/>
      <c r="X15" s="34"/>
      <c r="Y15" s="33"/>
      <c r="Z15" s="33"/>
      <c r="AA15" s="72"/>
      <c r="AB15" s="72"/>
      <c r="AC15" s="72"/>
      <c r="AD15" s="128"/>
      <c r="AE15" s="128"/>
      <c r="AF15" s="71"/>
      <c r="AG15" s="33"/>
      <c r="AH15" s="70">
        <f t="shared" si="0"/>
        <v>1.0451388888888888</v>
      </c>
    </row>
    <row r="16" spans="1:34">
      <c r="A16" s="74">
        <v>9</v>
      </c>
      <c r="B16" s="69" t="str">
        <f>График!A12</f>
        <v>Гусев А. А.</v>
      </c>
      <c r="C16" s="163" t="s">
        <v>31</v>
      </c>
      <c r="D16" s="72">
        <v>0.35416666666666669</v>
      </c>
      <c r="E16" s="161">
        <v>0.36805555555555558</v>
      </c>
      <c r="F16" s="160">
        <v>0.34722222222222227</v>
      </c>
      <c r="G16" s="33"/>
      <c r="H16" s="33"/>
      <c r="I16" s="34"/>
      <c r="J16" s="34"/>
      <c r="K16" s="33"/>
      <c r="L16" s="33"/>
      <c r="M16" s="33"/>
      <c r="N16" s="33"/>
      <c r="O16" s="33"/>
      <c r="P16" s="34"/>
      <c r="Q16" s="34"/>
      <c r="R16" s="33"/>
      <c r="S16" s="33"/>
      <c r="T16" s="33"/>
      <c r="U16" s="72"/>
      <c r="V16" s="72"/>
      <c r="W16" s="34"/>
      <c r="X16" s="34"/>
      <c r="Y16" s="33"/>
      <c r="Z16" s="33"/>
      <c r="AA16" s="72"/>
      <c r="AB16" s="72"/>
      <c r="AC16" s="72"/>
      <c r="AD16" s="128"/>
      <c r="AE16" s="128"/>
      <c r="AF16" s="71"/>
      <c r="AG16" s="33"/>
      <c r="AH16" s="70">
        <f t="shared" si="0"/>
        <v>1.0694444444444446</v>
      </c>
    </row>
    <row r="17" spans="1:34" ht="19.5" customHeight="1">
      <c r="A17" s="74">
        <v>10</v>
      </c>
      <c r="B17" s="69" t="str">
        <f>График!A13</f>
        <v>Воробьев Ф. И.</v>
      </c>
      <c r="C17" s="163">
        <v>0.24305555555555555</v>
      </c>
      <c r="D17" s="72">
        <v>0.43055555555555558</v>
      </c>
      <c r="E17" s="161">
        <v>0.33680555555555558</v>
      </c>
      <c r="F17" s="160">
        <v>0.40625</v>
      </c>
      <c r="G17" s="33"/>
      <c r="H17" s="33"/>
      <c r="I17" s="34"/>
      <c r="J17" s="34"/>
      <c r="K17" s="33"/>
      <c r="L17" s="33"/>
      <c r="M17" s="35"/>
      <c r="N17" s="33"/>
      <c r="O17" s="33"/>
      <c r="P17" s="34"/>
      <c r="Q17" s="34"/>
      <c r="R17" s="71"/>
      <c r="S17" s="33"/>
      <c r="T17" s="33"/>
      <c r="U17" s="72"/>
      <c r="V17" s="72"/>
      <c r="W17" s="34"/>
      <c r="X17" s="34"/>
      <c r="Y17" s="33"/>
      <c r="Z17" s="33"/>
      <c r="AA17" s="72"/>
      <c r="AB17" s="72"/>
      <c r="AC17" s="72"/>
      <c r="AD17" s="128"/>
      <c r="AE17" s="128"/>
      <c r="AF17" s="71"/>
      <c r="AG17" s="33"/>
      <c r="AH17" s="70">
        <f t="shared" si="0"/>
        <v>1.4166666666666667</v>
      </c>
    </row>
    <row r="18" spans="1:34">
      <c r="A18" s="74">
        <v>11</v>
      </c>
      <c r="B18" s="69" t="str">
        <f>График!A14</f>
        <v>Ефимов А. М.</v>
      </c>
      <c r="C18" s="164">
        <v>0.375</v>
      </c>
      <c r="D18" s="72">
        <v>0.27430555555555558</v>
      </c>
      <c r="E18" s="161">
        <v>0.30208333333333331</v>
      </c>
      <c r="F18" s="160">
        <v>0.33333333333333331</v>
      </c>
      <c r="G18" s="33"/>
      <c r="H18" s="33"/>
      <c r="I18" s="34"/>
      <c r="J18" s="34"/>
      <c r="K18" s="33"/>
      <c r="L18" s="33"/>
      <c r="M18" s="33"/>
      <c r="N18" s="33"/>
      <c r="O18" s="33"/>
      <c r="P18" s="34"/>
      <c r="Q18" s="34"/>
      <c r="R18" s="33"/>
      <c r="S18" s="33"/>
      <c r="T18" s="33"/>
      <c r="U18" s="72"/>
      <c r="V18" s="72"/>
      <c r="W18" s="34"/>
      <c r="X18" s="34"/>
      <c r="Y18" s="33"/>
      <c r="Z18" s="33"/>
      <c r="AA18" s="72"/>
      <c r="AB18" s="72"/>
      <c r="AC18" s="72"/>
      <c r="AD18" s="128"/>
      <c r="AE18" s="128"/>
      <c r="AF18" s="71"/>
      <c r="AG18" s="33"/>
      <c r="AH18" s="70">
        <f t="shared" si="0"/>
        <v>1.2847222222222221</v>
      </c>
    </row>
    <row r="19" spans="1:34">
      <c r="A19" s="74">
        <v>12</v>
      </c>
      <c r="B19" s="69" t="str">
        <f>График!A15</f>
        <v>Егоров А. А.</v>
      </c>
      <c r="C19" s="163" t="s">
        <v>31</v>
      </c>
      <c r="D19" s="72" t="s">
        <v>31</v>
      </c>
      <c r="E19" s="161" t="s">
        <v>36</v>
      </c>
      <c r="F19" s="160">
        <v>0.4201388888888889</v>
      </c>
      <c r="G19" s="33"/>
      <c r="H19" s="33"/>
      <c r="I19" s="34"/>
      <c r="J19" s="34"/>
      <c r="K19" s="33"/>
      <c r="L19" s="33"/>
      <c r="M19" s="33"/>
      <c r="N19" s="33"/>
      <c r="O19" s="33"/>
      <c r="P19" s="34"/>
      <c r="Q19" s="34"/>
      <c r="R19" s="33"/>
      <c r="S19" s="33"/>
      <c r="T19" s="33"/>
      <c r="U19" s="72"/>
      <c r="V19" s="72"/>
      <c r="W19" s="34"/>
      <c r="X19" s="34"/>
      <c r="Y19" s="33"/>
      <c r="Z19" s="33"/>
      <c r="AA19" s="72"/>
      <c r="AB19" s="72"/>
      <c r="AC19" s="72"/>
      <c r="AD19" s="128"/>
      <c r="AE19" s="128"/>
      <c r="AF19" s="71"/>
      <c r="AG19" s="33"/>
      <c r="AH19" s="70">
        <f t="shared" si="0"/>
        <v>0.4201388888888889</v>
      </c>
    </row>
    <row r="20" spans="1:34" s="78" customFormat="1" ht="17" customHeight="1">
      <c r="A20" s="76"/>
      <c r="B20" s="134" t="s">
        <v>34</v>
      </c>
      <c r="C20" s="77">
        <f>SUM(C9:C19)</f>
        <v>1.6388888888888891</v>
      </c>
      <c r="D20" s="77">
        <f t="shared" ref="D20:AH20" si="1">SUM(D8:D19)</f>
        <v>3.5381944444444438</v>
      </c>
      <c r="E20" s="77">
        <f>SUM(E8:E19)</f>
        <v>3.2083333333333335</v>
      </c>
      <c r="F20" s="77">
        <f t="shared" si="1"/>
        <v>3.6388888888888893</v>
      </c>
      <c r="G20" s="77">
        <f t="shared" si="1"/>
        <v>0.30208333333333331</v>
      </c>
      <c r="H20" s="77">
        <f t="shared" si="1"/>
        <v>0</v>
      </c>
      <c r="I20" s="77">
        <f t="shared" si="1"/>
        <v>0</v>
      </c>
      <c r="J20" s="77">
        <f t="shared" si="1"/>
        <v>0</v>
      </c>
      <c r="K20" s="77">
        <f t="shared" si="1"/>
        <v>0</v>
      </c>
      <c r="L20" s="77">
        <f t="shared" si="1"/>
        <v>0</v>
      </c>
      <c r="M20" s="77">
        <f t="shared" si="1"/>
        <v>0</v>
      </c>
      <c r="N20" s="77">
        <f t="shared" si="1"/>
        <v>0</v>
      </c>
      <c r="O20" s="77">
        <f t="shared" si="1"/>
        <v>0</v>
      </c>
      <c r="P20" s="77">
        <f t="shared" si="1"/>
        <v>0</v>
      </c>
      <c r="Q20" s="77">
        <f t="shared" si="1"/>
        <v>0</v>
      </c>
      <c r="R20" s="77">
        <f t="shared" si="1"/>
        <v>0</v>
      </c>
      <c r="S20" s="77">
        <f t="shared" si="1"/>
        <v>0</v>
      </c>
      <c r="T20" s="77">
        <f t="shared" si="1"/>
        <v>0</v>
      </c>
      <c r="U20" s="77">
        <f t="shared" si="1"/>
        <v>0</v>
      </c>
      <c r="V20" s="77">
        <f t="shared" si="1"/>
        <v>0</v>
      </c>
      <c r="W20" s="77">
        <f t="shared" si="1"/>
        <v>0</v>
      </c>
      <c r="X20" s="77">
        <f t="shared" si="1"/>
        <v>0</v>
      </c>
      <c r="Y20" s="77">
        <f t="shared" si="1"/>
        <v>0</v>
      </c>
      <c r="Z20" s="77">
        <f t="shared" si="1"/>
        <v>0</v>
      </c>
      <c r="AA20" s="77">
        <f t="shared" si="1"/>
        <v>0</v>
      </c>
      <c r="AB20" s="77">
        <f t="shared" si="1"/>
        <v>0</v>
      </c>
      <c r="AC20" s="77">
        <f t="shared" si="1"/>
        <v>0</v>
      </c>
      <c r="AD20" s="77">
        <f t="shared" si="1"/>
        <v>0</v>
      </c>
      <c r="AE20" s="77">
        <f t="shared" si="1"/>
        <v>0</v>
      </c>
      <c r="AF20" s="77">
        <f t="shared" si="1"/>
        <v>0</v>
      </c>
      <c r="AG20" s="77">
        <f t="shared" si="1"/>
        <v>0</v>
      </c>
      <c r="AH20" s="77">
        <f t="shared" si="1"/>
        <v>12.326388888888889</v>
      </c>
    </row>
    <row r="21" spans="1:34" s="78" customFormat="1" ht="14.5" customHeight="1">
      <c r="A21" s="61"/>
      <c r="B21" s="133" t="s">
        <v>33</v>
      </c>
      <c r="C21" s="77">
        <f>Маршрут_время!C18</f>
        <v>1.6388888888888888</v>
      </c>
      <c r="D21" s="77">
        <f>Маршрут_время!D18</f>
        <v>3.5381944444444446</v>
      </c>
      <c r="E21" s="77">
        <f>Маршрут_время!E18</f>
        <v>3.208333333333333</v>
      </c>
      <c r="F21" s="77">
        <f>Маршрут_время!F18</f>
        <v>3.6388888888888893</v>
      </c>
      <c r="G21" s="77">
        <f>Маршрут_время!G18</f>
        <v>0</v>
      </c>
      <c r="H21" s="77">
        <f>Маршрут_время!H18</f>
        <v>0.1736111111111111</v>
      </c>
      <c r="I21" s="77">
        <f>Маршрут_время!I18</f>
        <v>0</v>
      </c>
      <c r="J21" s="77">
        <f>Маршрут_время!J18</f>
        <v>0</v>
      </c>
      <c r="K21" s="77">
        <f>Маршрут_время!K18</f>
        <v>0</v>
      </c>
      <c r="L21" s="77">
        <f>Маршрут_время!L18</f>
        <v>0</v>
      </c>
      <c r="M21" s="77">
        <f>Маршрут_время!M18</f>
        <v>0</v>
      </c>
      <c r="N21" s="77">
        <f>Маршрут_время!N18</f>
        <v>0</v>
      </c>
      <c r="O21" s="77">
        <f>Маршрут_время!O18</f>
        <v>0</v>
      </c>
      <c r="P21" s="77">
        <f>Маршрут_время!P18</f>
        <v>0</v>
      </c>
      <c r="Q21" s="77">
        <f>Маршрут_время!Q18</f>
        <v>0</v>
      </c>
      <c r="R21" s="77">
        <f>Маршрут_время!R18</f>
        <v>0</v>
      </c>
      <c r="S21" s="77">
        <f>Маршрут_время!S18</f>
        <v>0</v>
      </c>
      <c r="T21" s="77">
        <f>Маршрут_время!T18</f>
        <v>0</v>
      </c>
      <c r="U21" s="77">
        <f>Маршрут_время!U18</f>
        <v>0</v>
      </c>
      <c r="V21" s="77">
        <f>Маршрут_время!V18</f>
        <v>0</v>
      </c>
      <c r="W21" s="77">
        <f>Маршрут_время!W18</f>
        <v>0</v>
      </c>
      <c r="X21" s="77">
        <f>Маршрут_время!X18</f>
        <v>0</v>
      </c>
      <c r="Y21" s="77">
        <f>Маршрут_время!Y18</f>
        <v>0</v>
      </c>
      <c r="Z21" s="77">
        <f>Маршрут_время!Z18</f>
        <v>0</v>
      </c>
      <c r="AA21" s="77">
        <f>Маршрут_время!AA18</f>
        <v>0</v>
      </c>
      <c r="AB21" s="77">
        <f>Маршрут_время!AB18</f>
        <v>0</v>
      </c>
      <c r="AC21" s="77">
        <f>Маршрут_время!AC18</f>
        <v>0</v>
      </c>
      <c r="AD21" s="77">
        <f>Маршрут_время!AD18</f>
        <v>0</v>
      </c>
      <c r="AE21" s="77">
        <f>Маршрут_время!AE18</f>
        <v>0</v>
      </c>
      <c r="AF21" s="77">
        <f>Маршрут_время!AF18</f>
        <v>0</v>
      </c>
      <c r="AG21" s="77">
        <f>Маршрут_время!AG18</f>
        <v>0</v>
      </c>
      <c r="AH21" s="77">
        <f>Маршрут_время!AH18</f>
        <v>12.197916666666664</v>
      </c>
    </row>
    <row r="22" spans="1:34" s="78" customFormat="1" ht="19.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1:34" s="78" customFormat="1" ht="19.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</row>
    <row r="24" spans="1:34" ht="15.5">
      <c r="A24" s="79"/>
      <c r="T24" s="80"/>
      <c r="AD24" s="142"/>
      <c r="AE24" s="142"/>
      <c r="AF24" s="142"/>
      <c r="AG24" s="142"/>
      <c r="AH24" s="142"/>
    </row>
    <row r="25" spans="1:34">
      <c r="A25" s="79"/>
    </row>
    <row r="27" spans="1:34">
      <c r="Y27" s="61" t="s">
        <v>0</v>
      </c>
    </row>
  </sheetData>
  <sheetProtection selectLockedCells="1" selectUnlockedCells="1"/>
  <mergeCells count="8">
    <mergeCell ref="AD24:AH24"/>
    <mergeCell ref="B1:AH1"/>
    <mergeCell ref="C3:T3"/>
    <mergeCell ref="J4:V4"/>
    <mergeCell ref="A6:A7"/>
    <mergeCell ref="B6:B7"/>
    <mergeCell ref="C6:AG6"/>
    <mergeCell ref="AH6:AH7"/>
  </mergeCells>
  <conditionalFormatting sqref="C20:AH21">
    <cfRule type="expression" dxfId="0" priority="1">
      <formula>C$21&lt;&gt;C$20</formula>
    </cfRule>
  </conditionalFormatting>
  <pageMargins left="0.19685039370078738" right="0.19685039370078738" top="0.59055118110236249" bottom="0.19685039370078738" header="0" footer="0"/>
  <pageSetup paperSize="9" firstPageNumber="0" orientation="landscape" horizontalDpi="300" verticalDpi="300" r:id="rId1"/>
  <ignoredErrors>
    <ignoredError sqref="C20:AG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tabColor theme="9" tint="0.59999389629810485"/>
    <pageSetUpPr fitToPage="1"/>
  </sheetPr>
  <dimension ref="A1:AJ22"/>
  <sheetViews>
    <sheetView topLeftCell="A7" zoomScale="130" zoomScaleNormal="130" workbookViewId="0">
      <selection activeCell="C6" sqref="C6:AG6"/>
    </sheetView>
  </sheetViews>
  <sheetFormatPr defaultColWidth="9.1796875" defaultRowHeight="14.5"/>
  <cols>
    <col min="1" max="1" width="4.54296875" style="81" customWidth="1"/>
    <col min="2" max="2" width="21.7265625" style="83" customWidth="1"/>
    <col min="3" max="33" width="7" style="83" customWidth="1"/>
    <col min="34" max="34" width="11.453125" style="83" customWidth="1"/>
    <col min="35" max="35" width="3.81640625" style="82" bestFit="1" customWidth="1"/>
    <col min="36" max="36" width="10.1796875" style="83" bestFit="1" customWidth="1"/>
    <col min="37" max="16384" width="9.1796875" style="83"/>
  </cols>
  <sheetData>
    <row r="1" spans="1:36" ht="25.5" customHeight="1">
      <c r="B1" s="152" t="s">
        <v>9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</row>
    <row r="2" spans="1:36" ht="18" customHeight="1">
      <c r="A2" s="84"/>
      <c r="B2" s="85"/>
      <c r="C2" s="86"/>
      <c r="D2" s="85"/>
      <c r="E2" s="87"/>
      <c r="F2" s="85"/>
      <c r="G2" s="85"/>
      <c r="H2" s="85"/>
      <c r="I2" s="86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1:36" ht="18" customHeight="1">
      <c r="A3" s="88"/>
      <c r="B3" s="89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6" ht="18" customHeight="1">
      <c r="A4" s="90"/>
      <c r="B4" s="87"/>
      <c r="C4" s="87"/>
      <c r="D4" s="87"/>
      <c r="E4" s="87"/>
      <c r="F4" s="87"/>
      <c r="G4" s="87"/>
      <c r="H4" s="87"/>
      <c r="I4" s="87"/>
      <c r="J4" s="154" t="str">
        <f>Сотрудник_время!J4</f>
        <v>Декабрь</v>
      </c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</row>
    <row r="5" spans="1:36" ht="12.75" customHeight="1"/>
    <row r="6" spans="1:36" ht="17.25" customHeight="1">
      <c r="A6" s="155" t="s">
        <v>5</v>
      </c>
      <c r="B6" s="156" t="s">
        <v>3</v>
      </c>
      <c r="C6" s="157" t="s">
        <v>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9" t="s">
        <v>8</v>
      </c>
    </row>
    <row r="7" spans="1:36">
      <c r="A7" s="155"/>
      <c r="B7" s="156"/>
      <c r="C7" s="129">
        <v>1</v>
      </c>
      <c r="D7" s="92">
        <v>2</v>
      </c>
      <c r="E7" s="36">
        <v>3</v>
      </c>
      <c r="F7" s="36">
        <v>4</v>
      </c>
      <c r="G7" s="38">
        <v>5</v>
      </c>
      <c r="H7" s="38">
        <v>6</v>
      </c>
      <c r="I7" s="37">
        <v>7</v>
      </c>
      <c r="J7" s="37">
        <v>8</v>
      </c>
      <c r="K7" s="36">
        <v>9</v>
      </c>
      <c r="L7" s="36">
        <v>10</v>
      </c>
      <c r="M7" s="36">
        <v>11</v>
      </c>
      <c r="N7" s="38">
        <v>12</v>
      </c>
      <c r="O7" s="38">
        <v>13</v>
      </c>
      <c r="P7" s="37">
        <v>14</v>
      </c>
      <c r="Q7" s="37">
        <v>15</v>
      </c>
      <c r="R7" s="36">
        <v>16</v>
      </c>
      <c r="S7" s="36">
        <v>17</v>
      </c>
      <c r="T7" s="36">
        <v>18</v>
      </c>
      <c r="U7" s="38">
        <v>19</v>
      </c>
      <c r="V7" s="38">
        <v>20</v>
      </c>
      <c r="W7" s="37">
        <v>21</v>
      </c>
      <c r="X7" s="37">
        <v>22</v>
      </c>
      <c r="Y7" s="36">
        <v>23</v>
      </c>
      <c r="Z7" s="36">
        <v>24</v>
      </c>
      <c r="AA7" s="36">
        <v>25</v>
      </c>
      <c r="AB7" s="38">
        <v>26</v>
      </c>
      <c r="AC7" s="38">
        <v>27</v>
      </c>
      <c r="AD7" s="37">
        <v>28</v>
      </c>
      <c r="AE7" s="37">
        <v>29</v>
      </c>
      <c r="AF7" s="36">
        <v>30</v>
      </c>
      <c r="AG7" s="115">
        <v>31</v>
      </c>
      <c r="AH7" s="159"/>
    </row>
    <row r="8" spans="1:36" s="98" customFormat="1" ht="15.5">
      <c r="A8" s="124">
        <v>1</v>
      </c>
      <c r="B8" s="122" t="s">
        <v>10</v>
      </c>
      <c r="C8" s="130">
        <v>0.22222222222222221</v>
      </c>
      <c r="D8" s="93">
        <v>0.40625</v>
      </c>
      <c r="E8" s="94">
        <v>0.3576388888888889</v>
      </c>
      <c r="F8" s="40">
        <v>0.39583333333333331</v>
      </c>
      <c r="G8" s="40"/>
      <c r="H8" s="40"/>
      <c r="I8" s="131"/>
      <c r="J8" s="131"/>
      <c r="K8" s="40"/>
      <c r="L8" s="40"/>
      <c r="M8" s="40"/>
      <c r="N8" s="40"/>
      <c r="O8" s="95"/>
      <c r="P8" s="131"/>
      <c r="Q8" s="131"/>
      <c r="R8" s="96"/>
      <c r="S8" s="40"/>
      <c r="T8" s="40"/>
      <c r="U8" s="40"/>
      <c r="V8" s="95"/>
      <c r="W8" s="131"/>
      <c r="X8" s="131"/>
      <c r="Y8" s="94"/>
      <c r="Z8" s="40"/>
      <c r="AA8" s="40"/>
      <c r="AB8" s="40"/>
      <c r="AC8" s="95"/>
      <c r="AD8" s="131"/>
      <c r="AE8" s="131"/>
      <c r="AF8" s="94"/>
      <c r="AG8" s="116"/>
      <c r="AH8" s="120">
        <f t="shared" ref="AH8:AH17" si="0">SUM(C8:AG8)</f>
        <v>1.3819444444444444</v>
      </c>
      <c r="AI8" s="118">
        <v>1</v>
      </c>
      <c r="AJ8" s="97">
        <f t="shared" ref="AJ8:AJ17" si="1">AH8</f>
        <v>1.3819444444444444</v>
      </c>
    </row>
    <row r="9" spans="1:36" s="98" customFormat="1" ht="15.5">
      <c r="A9" s="124">
        <v>2</v>
      </c>
      <c r="B9" s="122" t="s">
        <v>11</v>
      </c>
      <c r="C9" s="130">
        <v>0.47222222222222221</v>
      </c>
      <c r="D9" s="93">
        <v>0.375</v>
      </c>
      <c r="E9" s="94">
        <v>0.30902777777777779</v>
      </c>
      <c r="F9" s="40">
        <v>0.44791666666666669</v>
      </c>
      <c r="G9" s="40"/>
      <c r="H9" s="40"/>
      <c r="I9" s="131"/>
      <c r="J9" s="131"/>
      <c r="K9" s="40"/>
      <c r="L9" s="40"/>
      <c r="M9" s="40"/>
      <c r="N9" s="40"/>
      <c r="O9" s="40"/>
      <c r="P9" s="39"/>
      <c r="Q9" s="131"/>
      <c r="R9" s="96"/>
      <c r="S9" s="40"/>
      <c r="T9" s="40"/>
      <c r="U9" s="40"/>
      <c r="V9" s="95"/>
      <c r="W9" s="131"/>
      <c r="X9" s="131"/>
      <c r="Y9" s="94"/>
      <c r="Z9" s="40"/>
      <c r="AA9" s="40"/>
      <c r="AB9" s="40"/>
      <c r="AC9" s="95"/>
      <c r="AD9" s="131"/>
      <c r="AE9" s="131"/>
      <c r="AF9" s="94"/>
      <c r="AG9" s="116"/>
      <c r="AH9" s="120">
        <f t="shared" si="0"/>
        <v>1.6041666666666667</v>
      </c>
      <c r="AI9" s="118">
        <v>2</v>
      </c>
      <c r="AJ9" s="97">
        <f t="shared" si="1"/>
        <v>1.6041666666666667</v>
      </c>
    </row>
    <row r="10" spans="1:36" s="98" customFormat="1" ht="15.5">
      <c r="A10" s="124">
        <v>6</v>
      </c>
      <c r="B10" s="122" t="s">
        <v>12</v>
      </c>
      <c r="C10" s="130"/>
      <c r="D10" s="93">
        <v>0.35069444444444442</v>
      </c>
      <c r="E10" s="94">
        <v>0.3923611111111111</v>
      </c>
      <c r="F10" s="40">
        <v>0.3576388888888889</v>
      </c>
      <c r="G10" s="40"/>
      <c r="H10" s="40"/>
      <c r="I10" s="131"/>
      <c r="J10" s="131"/>
      <c r="K10" s="40"/>
      <c r="L10" s="40"/>
      <c r="M10" s="40"/>
      <c r="N10" s="40"/>
      <c r="O10" s="95"/>
      <c r="P10" s="131"/>
      <c r="Q10" s="131"/>
      <c r="R10" s="96"/>
      <c r="S10" s="40"/>
      <c r="T10" s="40"/>
      <c r="U10" s="40"/>
      <c r="V10" s="95"/>
      <c r="W10" s="131"/>
      <c r="X10" s="131"/>
      <c r="Y10" s="94"/>
      <c r="Z10" s="40"/>
      <c r="AA10" s="40"/>
      <c r="AB10" s="40"/>
      <c r="AC10" s="95"/>
      <c r="AD10" s="131"/>
      <c r="AE10" s="131"/>
      <c r="AF10" s="94"/>
      <c r="AG10" s="116"/>
      <c r="AH10" s="120">
        <f t="shared" si="0"/>
        <v>1.1006944444444444</v>
      </c>
      <c r="AI10" s="118">
        <v>3</v>
      </c>
      <c r="AJ10" s="97">
        <f t="shared" si="1"/>
        <v>1.1006944444444444</v>
      </c>
    </row>
    <row r="11" spans="1:36" s="98" customFormat="1" ht="15.5">
      <c r="A11" s="124">
        <v>4</v>
      </c>
      <c r="B11" s="122" t="s">
        <v>13</v>
      </c>
      <c r="C11" s="130">
        <v>0.24305555555555555</v>
      </c>
      <c r="D11" s="93">
        <v>0.33333333333333331</v>
      </c>
      <c r="E11" s="94">
        <v>0.33680555555555558</v>
      </c>
      <c r="F11" s="40">
        <v>0.34722222222222221</v>
      </c>
      <c r="G11" s="40"/>
      <c r="H11" s="40"/>
      <c r="I11" s="131"/>
      <c r="J11" s="131"/>
      <c r="K11" s="40"/>
      <c r="L11" s="40"/>
      <c r="M11" s="40"/>
      <c r="N11" s="40"/>
      <c r="O11" s="95"/>
      <c r="P11" s="131"/>
      <c r="Q11" s="131"/>
      <c r="R11" s="96"/>
      <c r="S11" s="40"/>
      <c r="T11" s="40"/>
      <c r="U11" s="40"/>
      <c r="V11" s="95"/>
      <c r="W11" s="131"/>
      <c r="X11" s="131"/>
      <c r="Y11" s="94"/>
      <c r="Z11" s="40"/>
      <c r="AA11" s="40"/>
      <c r="AB11" s="40"/>
      <c r="AC11" s="95"/>
      <c r="AD11" s="131"/>
      <c r="AE11" s="131"/>
      <c r="AF11" s="94"/>
      <c r="AG11" s="116"/>
      <c r="AH11" s="120">
        <f t="shared" si="0"/>
        <v>1.2604166666666665</v>
      </c>
      <c r="AI11" s="118">
        <v>4</v>
      </c>
      <c r="AJ11" s="97">
        <f t="shared" si="1"/>
        <v>1.2604166666666665</v>
      </c>
    </row>
    <row r="12" spans="1:36" s="98" customFormat="1" ht="15.5">
      <c r="A12" s="124">
        <v>5</v>
      </c>
      <c r="B12" s="122" t="s">
        <v>14</v>
      </c>
      <c r="C12" s="130">
        <v>0.3263888888888889</v>
      </c>
      <c r="D12" s="93">
        <v>0.43055555555555558</v>
      </c>
      <c r="E12" s="94">
        <v>0.30208333333333331</v>
      </c>
      <c r="F12" s="40">
        <v>0.20833333333333334</v>
      </c>
      <c r="G12" s="40"/>
      <c r="H12" s="40"/>
      <c r="I12" s="131"/>
      <c r="J12" s="131"/>
      <c r="K12" s="40"/>
      <c r="L12" s="40"/>
      <c r="M12" s="40"/>
      <c r="N12" s="40"/>
      <c r="O12" s="95"/>
      <c r="P12" s="131"/>
      <c r="Q12" s="131"/>
      <c r="R12" s="96"/>
      <c r="S12" s="40"/>
      <c r="T12" s="40"/>
      <c r="U12" s="40"/>
      <c r="V12" s="95"/>
      <c r="W12" s="131"/>
      <c r="X12" s="131"/>
      <c r="Y12" s="94"/>
      <c r="Z12" s="40"/>
      <c r="AA12" s="40"/>
      <c r="AB12" s="40"/>
      <c r="AC12" s="95"/>
      <c r="AD12" s="131"/>
      <c r="AE12" s="131"/>
      <c r="AF12" s="94"/>
      <c r="AG12" s="116"/>
      <c r="AH12" s="120">
        <f t="shared" si="0"/>
        <v>1.2673611111111109</v>
      </c>
      <c r="AI12" s="118">
        <v>5</v>
      </c>
      <c r="AJ12" s="97">
        <f t="shared" si="1"/>
        <v>1.2673611111111109</v>
      </c>
    </row>
    <row r="13" spans="1:36" s="98" customFormat="1" ht="15.5">
      <c r="A13" s="124">
        <v>6</v>
      </c>
      <c r="B13" s="122" t="s">
        <v>15</v>
      </c>
      <c r="C13" s="130"/>
      <c r="D13" s="93">
        <v>0.27430555555555558</v>
      </c>
      <c r="E13" s="94">
        <v>0.22222222222222221</v>
      </c>
      <c r="F13" s="40">
        <v>0.375</v>
      </c>
      <c r="G13" s="40"/>
      <c r="H13" s="40">
        <v>0.1736111111111111</v>
      </c>
      <c r="I13" s="131"/>
      <c r="J13" s="131"/>
      <c r="K13" s="40"/>
      <c r="L13" s="40"/>
      <c r="M13" s="40"/>
      <c r="N13" s="40"/>
      <c r="O13" s="95"/>
      <c r="P13" s="131"/>
      <c r="Q13" s="131"/>
      <c r="R13" s="96"/>
      <c r="S13" s="40"/>
      <c r="T13" s="40"/>
      <c r="U13" s="40"/>
      <c r="V13" s="95"/>
      <c r="W13" s="131"/>
      <c r="X13" s="131"/>
      <c r="Y13" s="94"/>
      <c r="Z13" s="40"/>
      <c r="AA13" s="40"/>
      <c r="AB13" s="40"/>
      <c r="AC13" s="95"/>
      <c r="AD13" s="131"/>
      <c r="AE13" s="131"/>
      <c r="AF13" s="94"/>
      <c r="AG13" s="116"/>
      <c r="AH13" s="120">
        <f t="shared" si="0"/>
        <v>1.0451388888888888</v>
      </c>
      <c r="AI13" s="118">
        <v>6</v>
      </c>
      <c r="AJ13" s="97">
        <f t="shared" si="1"/>
        <v>1.0451388888888888</v>
      </c>
    </row>
    <row r="14" spans="1:36" s="98" customFormat="1" ht="15.5">
      <c r="A14" s="124">
        <v>7</v>
      </c>
      <c r="B14" s="122" t="s">
        <v>16</v>
      </c>
      <c r="C14" s="130">
        <v>0.375</v>
      </c>
      <c r="D14" s="93">
        <v>0.35416666666666669</v>
      </c>
      <c r="E14" s="94">
        <v>0.3611111111111111</v>
      </c>
      <c r="F14" s="40">
        <v>0.4201388888888889</v>
      </c>
      <c r="G14" s="40"/>
      <c r="H14" s="40"/>
      <c r="I14" s="131"/>
      <c r="J14" s="131"/>
      <c r="K14" s="40"/>
      <c r="L14" s="40"/>
      <c r="M14" s="40"/>
      <c r="N14" s="40"/>
      <c r="O14" s="95"/>
      <c r="P14" s="131"/>
      <c r="Q14" s="131"/>
      <c r="R14" s="96"/>
      <c r="S14" s="40"/>
      <c r="T14" s="40"/>
      <c r="U14" s="40"/>
      <c r="V14" s="95"/>
      <c r="W14" s="131"/>
      <c r="X14" s="131"/>
      <c r="Y14" s="94"/>
      <c r="Z14" s="40"/>
      <c r="AA14" s="40"/>
      <c r="AB14" s="40"/>
      <c r="AC14" s="95"/>
      <c r="AD14" s="131"/>
      <c r="AE14" s="131"/>
      <c r="AF14" s="94"/>
      <c r="AG14" s="116"/>
      <c r="AH14" s="120">
        <f t="shared" si="0"/>
        <v>1.5104166666666667</v>
      </c>
      <c r="AI14" s="118">
        <v>7</v>
      </c>
      <c r="AJ14" s="97">
        <f t="shared" si="1"/>
        <v>1.5104166666666667</v>
      </c>
    </row>
    <row r="15" spans="1:36" s="98" customFormat="1" ht="15.5">
      <c r="A15" s="124">
        <v>8</v>
      </c>
      <c r="B15" s="122" t="s">
        <v>40</v>
      </c>
      <c r="C15" s="130"/>
      <c r="D15" s="93">
        <v>0.3576388888888889</v>
      </c>
      <c r="E15" s="94">
        <v>0.22222222222222221</v>
      </c>
      <c r="F15" s="40">
        <v>0.33333333333333331</v>
      </c>
      <c r="G15" s="40"/>
      <c r="H15" s="40"/>
      <c r="I15" s="131"/>
      <c r="J15" s="131"/>
      <c r="K15" s="40"/>
      <c r="L15" s="40"/>
      <c r="M15" s="40"/>
      <c r="N15" s="40"/>
      <c r="O15" s="95"/>
      <c r="P15" s="131"/>
      <c r="Q15" s="131"/>
      <c r="R15" s="96"/>
      <c r="S15" s="40"/>
      <c r="T15" s="40"/>
      <c r="U15" s="40"/>
      <c r="V15" s="95"/>
      <c r="W15" s="131"/>
      <c r="X15" s="131"/>
      <c r="Y15" s="94"/>
      <c r="Z15" s="40"/>
      <c r="AA15" s="40"/>
      <c r="AB15" s="40"/>
      <c r="AC15" s="95"/>
      <c r="AD15" s="131"/>
      <c r="AE15" s="131"/>
      <c r="AF15" s="94"/>
      <c r="AG15" s="116"/>
      <c r="AH15" s="120">
        <f t="shared" si="0"/>
        <v>0.91319444444444442</v>
      </c>
      <c r="AI15" s="118">
        <v>8</v>
      </c>
      <c r="AJ15" s="97">
        <f t="shared" si="1"/>
        <v>0.91319444444444442</v>
      </c>
    </row>
    <row r="16" spans="1:36" s="98" customFormat="1" ht="15.5">
      <c r="A16" s="124">
        <v>9</v>
      </c>
      <c r="B16" s="122" t="s">
        <v>41</v>
      </c>
      <c r="C16" s="130"/>
      <c r="D16" s="93">
        <v>0.27430555555555558</v>
      </c>
      <c r="E16" s="94">
        <v>0.33680555555555558</v>
      </c>
      <c r="F16" s="40">
        <v>0.40625</v>
      </c>
      <c r="G16" s="40"/>
      <c r="H16" s="40"/>
      <c r="I16" s="131"/>
      <c r="J16" s="131"/>
      <c r="K16" s="40"/>
      <c r="L16" s="40"/>
      <c r="M16" s="40"/>
      <c r="N16" s="40"/>
      <c r="O16" s="95"/>
      <c r="P16" s="131"/>
      <c r="Q16" s="131"/>
      <c r="R16" s="96"/>
      <c r="S16" s="40"/>
      <c r="T16" s="40"/>
      <c r="U16" s="40"/>
      <c r="V16" s="95"/>
      <c r="W16" s="131"/>
      <c r="X16" s="131"/>
      <c r="Y16" s="94"/>
      <c r="Z16" s="40"/>
      <c r="AA16" s="40"/>
      <c r="AB16" s="40"/>
      <c r="AC16" s="95"/>
      <c r="AD16" s="131"/>
      <c r="AE16" s="131"/>
      <c r="AF16" s="94"/>
      <c r="AG16" s="116"/>
      <c r="AH16" s="120">
        <f t="shared" si="0"/>
        <v>1.0173611111111112</v>
      </c>
      <c r="AI16" s="119">
        <v>9</v>
      </c>
      <c r="AJ16" s="97">
        <f t="shared" si="1"/>
        <v>1.0173611111111112</v>
      </c>
    </row>
    <row r="17" spans="1:36" s="98" customFormat="1" ht="15.5">
      <c r="A17" s="124">
        <v>10</v>
      </c>
      <c r="B17" s="122" t="s">
        <v>42</v>
      </c>
      <c r="C17" s="130"/>
      <c r="D17" s="93">
        <v>0.38194444444444442</v>
      </c>
      <c r="E17" s="94">
        <v>0.36805555555555558</v>
      </c>
      <c r="F17" s="40">
        <v>0.34722222222222221</v>
      </c>
      <c r="G17" s="40"/>
      <c r="H17" s="40"/>
      <c r="I17" s="131"/>
      <c r="J17" s="131"/>
      <c r="K17" s="40"/>
      <c r="L17" s="40"/>
      <c r="M17" s="40"/>
      <c r="N17" s="40"/>
      <c r="O17" s="95"/>
      <c r="P17" s="131"/>
      <c r="Q17" s="131"/>
      <c r="R17" s="96"/>
      <c r="S17" s="40"/>
      <c r="T17" s="40"/>
      <c r="U17" s="40"/>
      <c r="V17" s="95"/>
      <c r="W17" s="131"/>
      <c r="X17" s="132"/>
      <c r="Y17" s="111"/>
      <c r="Z17" s="112"/>
      <c r="AA17" s="112"/>
      <c r="AB17" s="112"/>
      <c r="AC17" s="110"/>
      <c r="AD17" s="132"/>
      <c r="AE17" s="132"/>
      <c r="AF17" s="111"/>
      <c r="AG17" s="117"/>
      <c r="AH17" s="120">
        <f t="shared" si="0"/>
        <v>1.0972222222222223</v>
      </c>
      <c r="AI17" s="119">
        <v>10</v>
      </c>
      <c r="AJ17" s="97">
        <f t="shared" si="1"/>
        <v>1.0972222222222223</v>
      </c>
    </row>
    <row r="18" spans="1:36" s="98" customFormat="1" ht="15.5">
      <c r="A18" s="125"/>
      <c r="B18" s="123" t="s">
        <v>17</v>
      </c>
      <c r="C18" s="121">
        <f t="shared" ref="C18:AH18" si="2">SUM(C8:C17)</f>
        <v>1.6388888888888888</v>
      </c>
      <c r="D18" s="100">
        <f t="shared" si="2"/>
        <v>3.5381944444444446</v>
      </c>
      <c r="E18" s="100">
        <f t="shared" si="2"/>
        <v>3.208333333333333</v>
      </c>
      <c r="F18" s="100">
        <f t="shared" si="2"/>
        <v>3.6388888888888893</v>
      </c>
      <c r="G18" s="100">
        <f t="shared" si="2"/>
        <v>0</v>
      </c>
      <c r="H18" s="100">
        <f t="shared" si="2"/>
        <v>0.1736111111111111</v>
      </c>
      <c r="I18" s="100">
        <f t="shared" si="2"/>
        <v>0</v>
      </c>
      <c r="J18" s="100">
        <f t="shared" si="2"/>
        <v>0</v>
      </c>
      <c r="K18" s="100">
        <f t="shared" si="2"/>
        <v>0</v>
      </c>
      <c r="L18" s="100">
        <f t="shared" si="2"/>
        <v>0</v>
      </c>
      <c r="M18" s="100">
        <f t="shared" si="2"/>
        <v>0</v>
      </c>
      <c r="N18" s="100">
        <f t="shared" si="2"/>
        <v>0</v>
      </c>
      <c r="O18" s="100">
        <f t="shared" si="2"/>
        <v>0</v>
      </c>
      <c r="P18" s="100">
        <f t="shared" si="2"/>
        <v>0</v>
      </c>
      <c r="Q18" s="100">
        <f t="shared" si="2"/>
        <v>0</v>
      </c>
      <c r="R18" s="100">
        <f t="shared" si="2"/>
        <v>0</v>
      </c>
      <c r="S18" s="100">
        <f t="shared" si="2"/>
        <v>0</v>
      </c>
      <c r="T18" s="100">
        <f t="shared" si="2"/>
        <v>0</v>
      </c>
      <c r="U18" s="100">
        <f t="shared" si="2"/>
        <v>0</v>
      </c>
      <c r="V18" s="100">
        <f t="shared" si="2"/>
        <v>0</v>
      </c>
      <c r="W18" s="109">
        <f t="shared" si="2"/>
        <v>0</v>
      </c>
      <c r="X18" s="100">
        <f t="shared" si="2"/>
        <v>0</v>
      </c>
      <c r="Y18" s="113">
        <f t="shared" si="2"/>
        <v>0</v>
      </c>
      <c r="Z18" s="113">
        <f t="shared" si="2"/>
        <v>0</v>
      </c>
      <c r="AA18" s="113">
        <f t="shared" si="2"/>
        <v>0</v>
      </c>
      <c r="AB18" s="113">
        <f t="shared" si="2"/>
        <v>0</v>
      </c>
      <c r="AC18" s="113">
        <f t="shared" si="2"/>
        <v>0</v>
      </c>
      <c r="AD18" s="113">
        <f t="shared" si="2"/>
        <v>0</v>
      </c>
      <c r="AE18" s="113">
        <f t="shared" si="2"/>
        <v>0</v>
      </c>
      <c r="AF18" s="113">
        <f t="shared" si="2"/>
        <v>0</v>
      </c>
      <c r="AG18" s="113">
        <f t="shared" si="2"/>
        <v>0</v>
      </c>
      <c r="AH18" s="114">
        <f t="shared" si="2"/>
        <v>12.197916666666664</v>
      </c>
      <c r="AI18" s="99"/>
    </row>
    <row r="19" spans="1:36" ht="19" customHeight="1"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</row>
    <row r="20" spans="1:36" ht="27.75" customHeight="1">
      <c r="A20" s="103"/>
      <c r="B20" s="81"/>
      <c r="G20" s="104"/>
      <c r="H20" s="104"/>
      <c r="I20" s="82"/>
      <c r="J20" s="104"/>
      <c r="K20" s="104"/>
      <c r="L20" s="104"/>
      <c r="M20" s="104"/>
      <c r="N20" s="104"/>
      <c r="U20" s="105"/>
      <c r="Y20" s="106"/>
      <c r="AH20" s="107"/>
    </row>
    <row r="21" spans="1:36" ht="23.25" customHeight="1">
      <c r="A21" s="103"/>
      <c r="B21" s="81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36" ht="23.25" customHeight="1">
      <c r="B22" s="81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W22" s="108"/>
      <c r="AF22" s="98"/>
      <c r="AG22" s="98"/>
      <c r="AH22" s="98"/>
    </row>
  </sheetData>
  <sheetProtection selectLockedCells="1" selectUnlockedCells="1"/>
  <mergeCells count="7">
    <mergeCell ref="B1:AH1"/>
    <mergeCell ref="C3:AD3"/>
    <mergeCell ref="J4:V4"/>
    <mergeCell ref="A6:A7"/>
    <mergeCell ref="B6:B7"/>
    <mergeCell ref="C6:AG6"/>
    <mergeCell ref="AH6:AH7"/>
  </mergeCells>
  <conditionalFormatting sqref="AJ8:AJ1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0000000000000004" right="0.31527777777777766" top="0.39375000000000004" bottom="0.35416666666666674" header="0.39375000000000004" footer="0.35416666666666674"/>
  <pageSetup paperSize="9" scale="57" firstPageNumber="0" fitToHeight="0" orientation="landscape" horizontalDpi="300" verticalDpi="300" r:id="rId1"/>
  <ignoredErrors>
    <ignoredError sqref="C18:AG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График</vt:lpstr>
      <vt:lpstr>Сотрудник_время</vt:lpstr>
      <vt:lpstr>Маршрут_время</vt:lpstr>
      <vt:lpstr>График!Область_печати</vt:lpstr>
      <vt:lpstr>Маршрут_время!Область_печати</vt:lpstr>
      <vt:lpstr>Сотрудник_время!Область_печати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2024-11-23T09:53:45Z</dcterms:created>
  <dcterms:modified xsi:type="dcterms:W3CDTF">2024-11-25T10:54:31Z</dcterms:modified>
</cp:coreProperties>
</file>