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64011"/>
  <bookViews>
    <workbookView xWindow="0" yWindow="0" windowWidth="22260" windowHeight="12645" activeTab="1"/>
  </bookViews>
  <sheets>
    <sheet name="Было" sheetId="1" r:id="rId1"/>
    <sheet name="Стало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2" l="1"/>
  <c r="M10" i="2"/>
  <c r="M6" i="2"/>
  <c r="M5" i="2"/>
  <c r="M11" i="2" s="1"/>
  <c r="E5" i="2"/>
  <c r="E10" i="2" s="1"/>
  <c r="M13" i="1"/>
  <c r="A13" i="1"/>
  <c r="M10" i="1"/>
  <c r="M5" i="1"/>
  <c r="E5" i="1"/>
  <c r="E10" i="1" s="1"/>
  <c r="M13" i="2" l="1"/>
  <c r="M11" i="1"/>
  <c r="M6" i="1"/>
</calcChain>
</file>

<file path=xl/sharedStrings.xml><?xml version="1.0" encoding="utf-8"?>
<sst xmlns="http://schemas.openxmlformats.org/spreadsheetml/2006/main" count="80" uniqueCount="20">
  <si>
    <t>AB...AP</t>
  </si>
  <si>
    <t>Общестроительные работы</t>
  </si>
  <si>
    <t>Civil works</t>
  </si>
  <si>
    <t>AF</t>
  </si>
  <si>
    <t>Огнезащита</t>
  </si>
  <si>
    <t>Fireproofing works</t>
  </si>
  <si>
    <t>AFA17BC</t>
  </si>
  <si>
    <t>Устройство противовспучивающегося покрытия</t>
  </si>
  <si>
    <t xml:space="preserve">FIRE PROOFING RETARDANT INTUMESCENT PAINTINGS </t>
  </si>
  <si>
    <t>4.1.1.29.500+51+AFA17BC21</t>
  </si>
  <si>
    <t>AFA17BC21</t>
  </si>
  <si>
    <t>Устройство вспучивающейся огнезащиты для стальных конструкций, с пределом стойкости 60 мин.</t>
  </si>
  <si>
    <t>Fire proofing retardant intumescent painting of steelworks, 60 min. rei</t>
  </si>
  <si>
    <t>м2</t>
  </si>
  <si>
    <t>m2</t>
  </si>
  <si>
    <t>ИТОГО по Дисциплине AF / Total for Discipline AF:</t>
  </si>
  <si>
    <t>4.1.1.29.500+51+AFA17BC41</t>
  </si>
  <si>
    <t>AFA17BC41</t>
  </si>
  <si>
    <t>Устройство вспучивающейся огнезащиты для стальных конструкций, с пределом стойкости 120 мин.</t>
  </si>
  <si>
    <t>Fire proofing retardant intumescent painting of steelworks, 120 min. rei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</si>
</sst>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 Cy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164" fontId="1" fillId="0" borderId="0" applyFont="0" applyFill="0" applyBorder="0" applyProtection="0"/>
  </cellStyleXfs>
  <cellXfs count="27">
    <xf numFmtId="0" fontId="0" fillId="0" borderId="0" xfId="0"/>
    <xf numFmtId="0" fontId="3" fillId="0" borderId="0" xfId="1" applyNumberFormat="1" applyFont="1" applyAlignment="1">
      <alignment horizontal="left" vertical="center"/>
    </xf>
    <xf numFmtId="0" fontId="3" fillId="0" borderId="0" xfId="1" applyNumberFormat="1" applyFont="1" applyAlignment="1">
      <alignment horizontal="center" vertical="center"/>
    </xf>
    <xf numFmtId="4" fontId="3" fillId="0" borderId="0" xfId="1" applyNumberFormat="1" applyFont="1" applyAlignment="1">
      <alignment horizontal="center"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1" applyNumberFormat="1" applyFont="1" applyAlignment="1">
      <alignment horizontal="left" vertical="center"/>
    </xf>
    <xf numFmtId="0" fontId="3" fillId="0" borderId="1" xfId="2" applyNumberFormat="1" applyFont="1" applyFill="1" applyBorder="1" applyAlignment="1">
      <alignment horizontal="left" vertical="center"/>
    </xf>
    <xf numFmtId="0" fontId="1" fillId="0" borderId="1" xfId="3" applyNumberFormat="1" applyFont="1" applyBorder="1" applyAlignment="1">
      <alignment horizontal="center" vertical="center"/>
    </xf>
    <xf numFmtId="0" fontId="1" fillId="0" borderId="2" xfId="3" applyNumberFormat="1" applyFont="1" applyBorder="1" applyAlignment="1">
      <alignment horizontal="center" vertical="center"/>
    </xf>
    <xf numFmtId="0" fontId="1" fillId="0" borderId="3" xfId="3" applyNumberFormat="1" applyFont="1" applyBorder="1" applyAlignment="1">
      <alignment horizontal="center" vertical="center"/>
    </xf>
    <xf numFmtId="0" fontId="1" fillId="0" borderId="1" xfId="3" applyNumberFormat="1" applyFont="1" applyBorder="1" applyAlignment="1">
      <alignment horizontal="left" vertical="center"/>
    </xf>
    <xf numFmtId="2" fontId="3" fillId="0" borderId="0" xfId="1" applyNumberFormat="1" applyFont="1" applyAlignment="1">
      <alignment horizontal="left" vertical="center"/>
    </xf>
    <xf numFmtId="2" fontId="3" fillId="0" borderId="0" xfId="1" applyNumberFormat="1" applyFont="1" applyAlignment="1">
      <alignment horizontal="center" vertical="center"/>
    </xf>
    <xf numFmtId="2" fontId="0" fillId="0" borderId="0" xfId="0" applyNumberFormat="1"/>
    <xf numFmtId="2" fontId="1" fillId="0" borderId="1" xfId="3" applyNumberFormat="1" applyFont="1" applyBorder="1" applyAlignment="1">
      <alignment horizontal="center" vertical="center"/>
    </xf>
    <xf numFmtId="2" fontId="1" fillId="0" borderId="1" xfId="4" applyNumberFormat="1" applyFont="1" applyBorder="1" applyAlignment="1">
      <alignment horizontal="center" vertical="center"/>
    </xf>
    <xf numFmtId="2" fontId="3" fillId="0" borderId="1" xfId="4" applyNumberFormat="1" applyFont="1" applyBorder="1" applyAlignment="1">
      <alignment horizontal="center" vertical="center"/>
    </xf>
    <xf numFmtId="2" fontId="3" fillId="0" borderId="1" xfId="4" applyNumberFormat="1" applyFont="1" applyFill="1" applyBorder="1" applyAlignment="1">
      <alignment horizontal="center" vertical="center"/>
    </xf>
    <xf numFmtId="2" fontId="5" fillId="0" borderId="0" xfId="0" applyNumberFormat="1" applyFont="1"/>
    <xf numFmtId="0" fontId="5" fillId="0" borderId="0" xfId="0" applyFont="1"/>
    <xf numFmtId="0" fontId="0" fillId="0" borderId="0" xfId="0" applyNumberFormat="1"/>
    <xf numFmtId="0" fontId="4" fillId="2" borderId="0" xfId="1" applyNumberFormat="1" applyFont="1" applyFill="1" applyAlignment="1">
      <alignment horizontal="left" vertical="center"/>
    </xf>
    <xf numFmtId="0" fontId="3" fillId="2" borderId="0" xfId="1" applyNumberFormat="1" applyFont="1" applyFill="1" applyAlignment="1">
      <alignment horizontal="left" vertical="center"/>
    </xf>
    <xf numFmtId="0" fontId="3" fillId="2" borderId="0" xfId="1" applyNumberFormat="1" applyFont="1" applyFill="1" applyAlignment="1">
      <alignment horizontal="center" vertical="center"/>
    </xf>
    <xf numFmtId="2" fontId="4" fillId="2" borderId="0" xfId="1" applyNumberFormat="1" applyFont="1" applyFill="1" applyAlignment="1">
      <alignment horizontal="left" vertical="center"/>
    </xf>
    <xf numFmtId="2" fontId="4" fillId="2" borderId="0" xfId="1" applyNumberFormat="1" applyFont="1" applyFill="1" applyAlignment="1">
      <alignment horizontal="center" vertical="center"/>
    </xf>
    <xf numFmtId="2" fontId="5" fillId="2" borderId="0" xfId="0" applyNumberFormat="1" applyFont="1" applyFill="1"/>
  </cellXfs>
  <cellStyles count="5">
    <cellStyle name="Обычный" xfId="0" builtinId="0"/>
    <cellStyle name="Обычный 2 2 2 16 2 2" xfId="2"/>
    <cellStyle name="Обычный 2 2 2 2 2 2 2" xfId="1"/>
    <cellStyle name="Обычный 3" xfId="3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T29"/>
  <sheetViews>
    <sheetView workbookViewId="0">
      <selection activeCell="G25" sqref="G25"/>
    </sheetView>
  </sheetViews>
  <sheetFormatPr defaultRowHeight="15" x14ac:dyDescent="0.25"/>
  <cols>
    <col min="1" max="1" width="14" customWidth="1"/>
    <col min="7" max="7" width="60.42578125" customWidth="1"/>
    <col min="11" max="11" width="17.5703125" customWidth="1"/>
    <col min="12" max="12" width="17" customWidth="1"/>
    <col min="13" max="13" width="19" customWidth="1"/>
  </cols>
  <sheetData>
    <row r="1" spans="1:20" x14ac:dyDescent="0.25">
      <c r="A1" s="1"/>
      <c r="B1" s="2"/>
      <c r="C1" s="2"/>
      <c r="D1" s="2"/>
      <c r="E1" s="2"/>
      <c r="F1" s="2"/>
      <c r="G1" s="1"/>
      <c r="H1" s="1"/>
      <c r="I1" s="2"/>
      <c r="J1" s="2"/>
      <c r="K1" s="3"/>
      <c r="L1" s="3"/>
      <c r="M1" s="3"/>
      <c r="N1" s="3"/>
      <c r="O1" s="3"/>
      <c r="P1" s="3"/>
      <c r="Q1" s="3"/>
    </row>
    <row r="2" spans="1:20" x14ac:dyDescent="0.25">
      <c r="A2" s="1"/>
      <c r="B2" s="2"/>
      <c r="C2" s="2"/>
      <c r="D2" s="2"/>
      <c r="E2" s="2"/>
      <c r="F2" s="4" t="s">
        <v>0</v>
      </c>
      <c r="G2" s="5" t="s">
        <v>1</v>
      </c>
      <c r="H2" s="5" t="s">
        <v>2</v>
      </c>
      <c r="I2" s="2"/>
      <c r="J2" s="2"/>
      <c r="K2" s="3"/>
      <c r="L2" s="3"/>
      <c r="M2" s="3"/>
      <c r="N2" s="3"/>
      <c r="O2" s="3"/>
      <c r="P2" s="3"/>
      <c r="Q2" s="3"/>
    </row>
    <row r="3" spans="1:20" x14ac:dyDescent="0.25">
      <c r="A3" s="1"/>
      <c r="B3" s="2"/>
      <c r="C3" s="2"/>
      <c r="D3" s="2"/>
      <c r="E3" s="2"/>
      <c r="F3" s="4" t="s">
        <v>3</v>
      </c>
      <c r="G3" s="5" t="s">
        <v>4</v>
      </c>
      <c r="H3" s="5" t="s">
        <v>5</v>
      </c>
      <c r="I3" s="2"/>
      <c r="J3" s="2"/>
      <c r="K3" s="3"/>
      <c r="L3" s="3"/>
      <c r="M3" s="3"/>
      <c r="N3" s="3"/>
      <c r="O3" s="3"/>
      <c r="P3" s="3"/>
      <c r="Q3" s="3"/>
    </row>
    <row r="4" spans="1:20" x14ac:dyDescent="0.25">
      <c r="A4" s="1"/>
      <c r="B4" s="2"/>
      <c r="C4" s="2"/>
      <c r="D4" s="2"/>
      <c r="E4" s="2"/>
      <c r="F4" s="4" t="s">
        <v>6</v>
      </c>
      <c r="G4" s="5" t="s">
        <v>7</v>
      </c>
      <c r="H4" s="5" t="s">
        <v>8</v>
      </c>
      <c r="I4" s="2"/>
      <c r="J4" s="2"/>
      <c r="K4" s="3"/>
      <c r="L4" s="3"/>
      <c r="M4" s="3"/>
      <c r="N4" s="3"/>
      <c r="O4" s="3"/>
      <c r="P4" s="3"/>
      <c r="Q4" s="3"/>
    </row>
    <row r="5" spans="1:20" x14ac:dyDescent="0.25">
      <c r="A5" s="6" t="s">
        <v>9</v>
      </c>
      <c r="B5" s="7" t="s">
        <v>0</v>
      </c>
      <c r="C5" s="7" t="s">
        <v>3</v>
      </c>
      <c r="D5" s="7" t="s">
        <v>6</v>
      </c>
      <c r="E5" s="8">
        <f>IF(I5="","",MAX(E1:E4)+1)</f>
        <v>1</v>
      </c>
      <c r="F5" s="9" t="s">
        <v>10</v>
      </c>
      <c r="G5" s="10" t="s">
        <v>11</v>
      </c>
      <c r="H5" s="10" t="s">
        <v>12</v>
      </c>
      <c r="I5" s="14" t="s">
        <v>13</v>
      </c>
      <c r="J5" s="14" t="s">
        <v>14</v>
      </c>
      <c r="K5" s="15">
        <v>24.05</v>
      </c>
      <c r="L5" s="15">
        <v>4.2300000000000004</v>
      </c>
      <c r="M5" s="16">
        <f>ROUND(L5*K5,2)</f>
        <v>101.73</v>
      </c>
      <c r="N5" s="15"/>
      <c r="O5" s="16"/>
      <c r="P5" s="17">
        <v>3220.8</v>
      </c>
      <c r="Q5" s="16"/>
      <c r="R5" s="13"/>
      <c r="S5" s="13"/>
      <c r="T5" s="13"/>
    </row>
    <row r="6" spans="1:20" x14ac:dyDescent="0.25">
      <c r="A6" s="1"/>
      <c r="B6" s="2"/>
      <c r="C6" s="2"/>
      <c r="D6" s="2"/>
      <c r="E6" s="2"/>
      <c r="F6" s="4" t="s">
        <v>3</v>
      </c>
      <c r="G6" s="5" t="s">
        <v>15</v>
      </c>
      <c r="H6" s="1"/>
      <c r="I6" s="12"/>
      <c r="J6" s="12"/>
      <c r="K6" s="12"/>
      <c r="L6" s="12"/>
      <c r="M6" s="12">
        <f>SUMIF(C:C,"AF",M:M)</f>
        <v>211.86</v>
      </c>
      <c r="N6" s="12"/>
      <c r="O6" s="12"/>
      <c r="P6" s="12"/>
      <c r="Q6" s="12"/>
      <c r="R6" s="13"/>
      <c r="S6" s="13"/>
      <c r="T6" s="13"/>
    </row>
    <row r="7" spans="1:20" x14ac:dyDescent="0.25">
      <c r="A7" s="1"/>
      <c r="B7" s="2"/>
      <c r="C7" s="2"/>
      <c r="D7" s="2"/>
      <c r="E7" s="2"/>
      <c r="F7" s="4" t="s">
        <v>0</v>
      </c>
      <c r="G7" s="5" t="s">
        <v>1</v>
      </c>
      <c r="H7" s="5" t="s">
        <v>2</v>
      </c>
      <c r="I7" s="12"/>
      <c r="J7" s="12"/>
      <c r="K7" s="12"/>
      <c r="L7" s="12"/>
      <c r="M7" s="12"/>
      <c r="N7" s="12"/>
      <c r="O7" s="12"/>
      <c r="P7" s="12"/>
      <c r="Q7" s="12"/>
      <c r="R7" s="13"/>
      <c r="S7" s="13"/>
      <c r="T7" s="13"/>
    </row>
    <row r="8" spans="1:20" x14ac:dyDescent="0.25">
      <c r="A8" s="1"/>
      <c r="B8" s="2"/>
      <c r="C8" s="2"/>
      <c r="D8" s="2"/>
      <c r="E8" s="2"/>
      <c r="F8" s="4" t="s">
        <v>3</v>
      </c>
      <c r="G8" s="5" t="s">
        <v>4</v>
      </c>
      <c r="H8" s="5" t="s">
        <v>5</v>
      </c>
      <c r="I8" s="12"/>
      <c r="J8" s="12"/>
      <c r="K8" s="12"/>
      <c r="L8" s="12"/>
      <c r="M8" s="12"/>
      <c r="N8" s="12"/>
      <c r="O8" s="12"/>
      <c r="P8" s="12"/>
      <c r="Q8" s="12"/>
      <c r="R8" s="13"/>
      <c r="S8" s="13"/>
      <c r="T8" s="13"/>
    </row>
    <row r="9" spans="1:20" x14ac:dyDescent="0.25">
      <c r="A9" s="1"/>
      <c r="B9" s="2"/>
      <c r="C9" s="2"/>
      <c r="D9" s="2"/>
      <c r="E9" s="2"/>
      <c r="F9" s="4" t="s">
        <v>6</v>
      </c>
      <c r="G9" s="5" t="s">
        <v>7</v>
      </c>
      <c r="H9" s="5" t="s">
        <v>8</v>
      </c>
      <c r="I9" s="12"/>
      <c r="J9" s="12"/>
      <c r="K9" s="12"/>
      <c r="L9" s="12"/>
      <c r="M9" s="12"/>
      <c r="N9" s="12"/>
      <c r="O9" s="12"/>
      <c r="P9" s="12"/>
      <c r="Q9" s="12"/>
      <c r="R9" s="13"/>
      <c r="S9" s="13"/>
      <c r="T9" s="13"/>
    </row>
    <row r="10" spans="1:20" x14ac:dyDescent="0.25">
      <c r="A10" s="6" t="s">
        <v>16</v>
      </c>
      <c r="B10" s="7" t="s">
        <v>0</v>
      </c>
      <c r="C10" s="7" t="s">
        <v>3</v>
      </c>
      <c r="D10" s="7" t="s">
        <v>6</v>
      </c>
      <c r="E10" s="8">
        <f>IF(I10="","",MAX(E5:E9)+1)</f>
        <v>2</v>
      </c>
      <c r="F10" s="9" t="s">
        <v>17</v>
      </c>
      <c r="G10" s="10" t="s">
        <v>18</v>
      </c>
      <c r="H10" s="10" t="s">
        <v>19</v>
      </c>
      <c r="I10" s="14" t="s">
        <v>13</v>
      </c>
      <c r="J10" s="14" t="s">
        <v>14</v>
      </c>
      <c r="K10" s="15">
        <v>15.36</v>
      </c>
      <c r="L10" s="15">
        <v>7.17</v>
      </c>
      <c r="M10" s="16">
        <f>ROUND(L10*K10,2)</f>
        <v>110.13</v>
      </c>
      <c r="N10" s="15"/>
      <c r="O10" s="16"/>
      <c r="P10" s="16">
        <v>172.42999999999998</v>
      </c>
      <c r="Q10" s="16"/>
      <c r="R10" s="13"/>
      <c r="S10" s="13"/>
      <c r="T10" s="13"/>
    </row>
    <row r="11" spans="1:20" x14ac:dyDescent="0.25">
      <c r="A11" s="1"/>
      <c r="B11" s="2"/>
      <c r="C11" s="2"/>
      <c r="D11" s="2"/>
      <c r="E11" s="2"/>
      <c r="F11" s="4" t="s">
        <v>3</v>
      </c>
      <c r="G11" s="21" t="s">
        <v>15</v>
      </c>
      <c r="H11" s="1"/>
      <c r="I11" s="12"/>
      <c r="J11" s="12"/>
      <c r="K11" s="12"/>
      <c r="L11" s="12"/>
      <c r="M11" s="12">
        <f>SUMIF(C:C,"AF",M:M)</f>
        <v>211.86</v>
      </c>
      <c r="N11" s="12"/>
      <c r="O11" s="12"/>
      <c r="P11" s="12"/>
      <c r="Q11" s="12"/>
      <c r="R11" s="13"/>
      <c r="S11" s="13"/>
      <c r="T11" s="13"/>
    </row>
    <row r="12" spans="1:20" x14ac:dyDescent="0.25">
      <c r="A12" s="11"/>
      <c r="B12" s="12"/>
      <c r="C12" s="12"/>
      <c r="D12" s="12"/>
      <c r="E12" s="12"/>
      <c r="F12" s="12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3"/>
      <c r="S12" s="13"/>
      <c r="T12" s="13"/>
    </row>
    <row r="13" spans="1:20" s="20" customFormat="1" x14ac:dyDescent="0.25">
      <c r="A13" s="22">
        <f>IFERROR(SUMIFS(M:M,B:B,"*"),"")</f>
        <v>211.86</v>
      </c>
      <c r="B13" s="23"/>
      <c r="C13" s="23"/>
      <c r="D13" s="23"/>
      <c r="E13" s="23"/>
      <c r="F13" s="23"/>
      <c r="G13" s="22"/>
      <c r="H13" s="22"/>
      <c r="I13" s="23"/>
      <c r="J13" s="23"/>
      <c r="K13" s="23"/>
      <c r="L13" s="23"/>
      <c r="M13" s="23">
        <f>IFERROR(SUM(SUMIF(B:B,{"A","AB...AP","GH","I","KK","L","MC2-MN2-MN3-MN4-MP2-MU2-MZ2-MA2-MC7-MP7","M","NN","W"},M:M)),"")</f>
        <v>211.86</v>
      </c>
      <c r="N13" s="23"/>
      <c r="O13" s="23"/>
      <c r="P13" s="23"/>
      <c r="Q13" s="23"/>
    </row>
    <row r="14" spans="1:20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</row>
    <row r="15" spans="1:20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</row>
    <row r="16" spans="1:20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</row>
    <row r="17" spans="1:20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</row>
    <row r="18" spans="1:20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</row>
    <row r="19" spans="1:20" x14ac:dyDescent="0.25"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</row>
    <row r="20" spans="1:20" x14ac:dyDescent="0.25"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</row>
    <row r="21" spans="1:20" x14ac:dyDescent="0.25"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0" x14ac:dyDescent="0.25"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1:20" x14ac:dyDescent="0.25"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 x14ac:dyDescent="0.25"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 x14ac:dyDescent="0.25"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  <row r="26" spans="1:20" x14ac:dyDescent="0.25"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</row>
    <row r="27" spans="1:20" x14ac:dyDescent="0.25"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</row>
    <row r="28" spans="1:20" x14ac:dyDescent="0.25"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</row>
    <row r="29" spans="1:20" x14ac:dyDescent="0.25"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T29"/>
  <sheetViews>
    <sheetView tabSelected="1" workbookViewId="0">
      <selection activeCell="E16" sqref="E16"/>
    </sheetView>
  </sheetViews>
  <sheetFormatPr defaultRowHeight="15" x14ac:dyDescent="0.25"/>
  <cols>
    <col min="1" max="1" width="14" customWidth="1"/>
    <col min="7" max="7" width="60.42578125" customWidth="1"/>
    <col min="11" max="11" width="17.5703125" customWidth="1"/>
    <col min="12" max="12" width="17" customWidth="1"/>
    <col min="13" max="13" width="19" customWidth="1"/>
  </cols>
  <sheetData>
    <row r="1" spans="1:20" x14ac:dyDescent="0.25">
      <c r="A1" s="1"/>
      <c r="B1" s="2"/>
      <c r="C1" s="2"/>
      <c r="D1" s="2"/>
      <c r="E1" s="2"/>
      <c r="F1" s="2"/>
      <c r="G1" s="1"/>
      <c r="H1" s="1"/>
      <c r="I1" s="2"/>
      <c r="J1" s="2"/>
      <c r="K1" s="3"/>
      <c r="L1" s="3"/>
      <c r="M1" s="3"/>
      <c r="N1" s="3"/>
      <c r="O1" s="3"/>
      <c r="P1" s="3"/>
      <c r="Q1" s="3"/>
    </row>
    <row r="2" spans="1:20" x14ac:dyDescent="0.25">
      <c r="A2" s="1"/>
      <c r="B2" s="2"/>
      <c r="C2" s="2"/>
      <c r="D2" s="2"/>
      <c r="E2" s="2"/>
      <c r="F2" s="4" t="s">
        <v>0</v>
      </c>
      <c r="G2" s="5" t="s">
        <v>1</v>
      </c>
      <c r="H2" s="5" t="s">
        <v>2</v>
      </c>
      <c r="I2" s="2"/>
      <c r="J2" s="2"/>
      <c r="K2" s="3"/>
      <c r="L2" s="3"/>
      <c r="M2" s="3"/>
      <c r="N2" s="3"/>
      <c r="O2" s="3"/>
      <c r="P2" s="3"/>
      <c r="Q2" s="3"/>
    </row>
    <row r="3" spans="1:20" x14ac:dyDescent="0.25">
      <c r="A3" s="1"/>
      <c r="B3" s="2"/>
      <c r="C3" s="2"/>
      <c r="D3" s="2"/>
      <c r="E3" s="2"/>
      <c r="F3" s="4" t="s">
        <v>3</v>
      </c>
      <c r="G3" s="5" t="s">
        <v>4</v>
      </c>
      <c r="H3" s="5" t="s">
        <v>5</v>
      </c>
      <c r="I3" s="2"/>
      <c r="J3" s="2"/>
      <c r="K3" s="3"/>
      <c r="L3" s="3"/>
      <c r="M3" s="3"/>
      <c r="N3" s="3"/>
      <c r="O3" s="3"/>
      <c r="P3" s="3"/>
      <c r="Q3" s="3"/>
    </row>
    <row r="4" spans="1:20" x14ac:dyDescent="0.25">
      <c r="A4" s="1"/>
      <c r="B4" s="2"/>
      <c r="C4" s="2"/>
      <c r="D4" s="2"/>
      <c r="E4" s="2"/>
      <c r="F4" s="4" t="s">
        <v>6</v>
      </c>
      <c r="G4" s="5" t="s">
        <v>7</v>
      </c>
      <c r="H4" s="5" t="s">
        <v>8</v>
      </c>
      <c r="I4" s="2"/>
      <c r="J4" s="2"/>
      <c r="K4" s="3"/>
      <c r="L4" s="3"/>
      <c r="M4" s="3"/>
      <c r="N4" s="3"/>
      <c r="O4" s="3"/>
      <c r="P4" s="3"/>
      <c r="Q4" s="3"/>
    </row>
    <row r="5" spans="1:20" x14ac:dyDescent="0.25">
      <c r="A5" s="6" t="s">
        <v>9</v>
      </c>
      <c r="B5" s="7" t="s">
        <v>0</v>
      </c>
      <c r="C5" s="7" t="s">
        <v>3</v>
      </c>
      <c r="D5" s="7" t="s">
        <v>6</v>
      </c>
      <c r="E5" s="8">
        <f>IF(I5="","",MAX(E1:E4)+1)</f>
        <v>1</v>
      </c>
      <c r="F5" s="9" t="s">
        <v>10</v>
      </c>
      <c r="G5" s="10" t="s">
        <v>11</v>
      </c>
      <c r="H5" s="10" t="s">
        <v>12</v>
      </c>
      <c r="I5" s="14" t="s">
        <v>13</v>
      </c>
      <c r="J5" s="14" t="s">
        <v>14</v>
      </c>
      <c r="K5" s="15">
        <v>24.05</v>
      </c>
      <c r="L5" s="15">
        <v>4.2300000000000004</v>
      </c>
      <c r="M5" s="16">
        <f>ROUND(L5*K5,2)</f>
        <v>101.73</v>
      </c>
      <c r="N5" s="15"/>
      <c r="O5" s="16"/>
      <c r="P5" s="17">
        <v>3220.8</v>
      </c>
      <c r="Q5" s="16"/>
      <c r="R5" s="13"/>
      <c r="S5" s="13"/>
      <c r="T5" s="13"/>
    </row>
    <row r="6" spans="1:20" x14ac:dyDescent="0.25">
      <c r="A6" s="1"/>
      <c r="B6" s="2"/>
      <c r="C6" s="2"/>
      <c r="D6" s="2"/>
      <c r="E6" s="2"/>
      <c r="F6" s="4" t="s">
        <v>3</v>
      </c>
      <c r="G6" s="5" t="s">
        <v>15</v>
      </c>
      <c r="H6" s="1"/>
      <c r="I6" s="12"/>
      <c r="J6" s="12"/>
      <c r="K6" s="12"/>
      <c r="L6" s="12"/>
      <c r="M6" s="12">
        <f>SUMIF(C:C,"AF",M:M)</f>
        <v>211.86</v>
      </c>
      <c r="N6" s="12"/>
      <c r="O6" s="12"/>
      <c r="P6" s="12"/>
      <c r="Q6" s="12"/>
      <c r="R6" s="13"/>
      <c r="S6" s="13"/>
      <c r="T6" s="13"/>
    </row>
    <row r="7" spans="1:20" x14ac:dyDescent="0.25">
      <c r="A7" s="1"/>
      <c r="B7" s="2"/>
      <c r="C7" s="2"/>
      <c r="D7" s="2"/>
      <c r="E7" s="2"/>
      <c r="F7" s="4" t="s">
        <v>0</v>
      </c>
      <c r="G7" s="5" t="s">
        <v>1</v>
      </c>
      <c r="H7" s="5" t="s">
        <v>2</v>
      </c>
      <c r="I7" s="12"/>
      <c r="J7" s="12"/>
      <c r="K7" s="12"/>
      <c r="L7" s="12"/>
      <c r="M7" s="12"/>
      <c r="N7" s="12"/>
      <c r="O7" s="12"/>
      <c r="P7" s="12"/>
      <c r="Q7" s="12"/>
      <c r="R7" s="13"/>
      <c r="S7" s="13"/>
      <c r="T7" s="13"/>
    </row>
    <row r="8" spans="1:20" x14ac:dyDescent="0.25">
      <c r="A8" s="1"/>
      <c r="B8" s="2"/>
      <c r="C8" s="2"/>
      <c r="D8" s="2"/>
      <c r="E8" s="2"/>
      <c r="F8" s="4" t="s">
        <v>3</v>
      </c>
      <c r="G8" s="5" t="s">
        <v>4</v>
      </c>
      <c r="H8" s="5" t="s">
        <v>5</v>
      </c>
      <c r="I8" s="12"/>
      <c r="J8" s="12"/>
      <c r="K8" s="12"/>
      <c r="L8" s="12"/>
      <c r="M8" s="12"/>
      <c r="N8" s="12"/>
      <c r="O8" s="12"/>
      <c r="P8" s="12"/>
      <c r="Q8" s="12"/>
      <c r="R8" s="13"/>
      <c r="S8" s="13"/>
      <c r="T8" s="13"/>
    </row>
    <row r="9" spans="1:20" x14ac:dyDescent="0.25">
      <c r="A9" s="1"/>
      <c r="B9" s="2"/>
      <c r="C9" s="2"/>
      <c r="D9" s="2"/>
      <c r="E9" s="2"/>
      <c r="F9" s="4" t="s">
        <v>6</v>
      </c>
      <c r="G9" s="5" t="s">
        <v>7</v>
      </c>
      <c r="H9" s="5" t="s">
        <v>8</v>
      </c>
      <c r="I9" s="12"/>
      <c r="J9" s="12"/>
      <c r="K9" s="12"/>
      <c r="L9" s="12"/>
      <c r="M9" s="12"/>
      <c r="N9" s="12"/>
      <c r="O9" s="12"/>
      <c r="P9" s="12"/>
      <c r="Q9" s="12"/>
      <c r="R9" s="13"/>
      <c r="S9" s="13"/>
      <c r="T9" s="13"/>
    </row>
    <row r="10" spans="1:20" x14ac:dyDescent="0.25">
      <c r="A10" s="6" t="s">
        <v>16</v>
      </c>
      <c r="B10" s="7" t="s">
        <v>0</v>
      </c>
      <c r="C10" s="7" t="s">
        <v>3</v>
      </c>
      <c r="D10" s="7" t="s">
        <v>6</v>
      </c>
      <c r="E10" s="8">
        <f>IF(I10="","",MAX(E5:E9)+1)</f>
        <v>2</v>
      </c>
      <c r="F10" s="9" t="s">
        <v>17</v>
      </c>
      <c r="G10" s="10" t="s">
        <v>18</v>
      </c>
      <c r="H10" s="10" t="s">
        <v>19</v>
      </c>
      <c r="I10" s="14" t="s">
        <v>13</v>
      </c>
      <c r="J10" s="14" t="s">
        <v>14</v>
      </c>
      <c r="K10" s="15">
        <v>15.36</v>
      </c>
      <c r="L10" s="15">
        <v>7.17</v>
      </c>
      <c r="M10" s="16">
        <f>ROUND(L10*K10,2)</f>
        <v>110.13</v>
      </c>
      <c r="N10" s="15"/>
      <c r="O10" s="16"/>
      <c r="P10" s="16">
        <v>172.42999999999998</v>
      </c>
      <c r="Q10" s="16"/>
      <c r="R10" s="13"/>
      <c r="S10" s="13"/>
      <c r="T10" s="13"/>
    </row>
    <row r="11" spans="1:20" x14ac:dyDescent="0.25">
      <c r="A11" s="1"/>
      <c r="B11" s="2"/>
      <c r="C11" s="2"/>
      <c r="D11" s="2"/>
      <c r="E11" s="2"/>
      <c r="F11" s="4" t="s">
        <v>3</v>
      </c>
      <c r="G11" s="21" t="s">
        <v>15</v>
      </c>
      <c r="H11" s="1"/>
      <c r="I11" s="12"/>
      <c r="J11" s="12"/>
      <c r="K11" s="12"/>
      <c r="L11" s="12"/>
      <c r="M11" s="12">
        <f>SUMIF(C:C,"AF",M:M)</f>
        <v>211.86</v>
      </c>
      <c r="N11" s="12"/>
      <c r="O11" s="12"/>
      <c r="P11" s="12"/>
      <c r="Q11" s="12"/>
      <c r="R11" s="13"/>
      <c r="S11" s="13"/>
      <c r="T11" s="13"/>
    </row>
    <row r="12" spans="1:20" x14ac:dyDescent="0.25">
      <c r="A12" s="11"/>
      <c r="B12" s="12"/>
      <c r="C12" s="12"/>
      <c r="D12" s="12"/>
      <c r="E12" s="12"/>
      <c r="F12" s="12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3"/>
      <c r="S12" s="13"/>
      <c r="T12" s="13"/>
    </row>
    <row r="13" spans="1:20" s="19" customFormat="1" x14ac:dyDescent="0.25">
      <c r="A13" s="24">
        <f>IFERROR(SUMIFS(M:M,B:B,"*"),"")</f>
        <v>211.86</v>
      </c>
      <c r="B13" s="25"/>
      <c r="C13" s="25"/>
      <c r="D13" s="25"/>
      <c r="E13" s="25"/>
      <c r="F13" s="25"/>
      <c r="G13" s="24"/>
      <c r="H13" s="24"/>
      <c r="I13" s="25"/>
      <c r="J13" s="25"/>
      <c r="K13" s="25"/>
      <c r="L13" s="25"/>
      <c r="M13" s="25">
        <f>IFERROR(SUM(SUMIF(B:B,{"A","AB...AP","GH","I","KK","L","MC2-MN2-MN3-MN4-MP2-MU2-MZ2-MA2-MC7-MP7","M","NN","W"},M:M)),"")</f>
        <v>211.86</v>
      </c>
      <c r="N13" s="25"/>
      <c r="O13" s="25"/>
      <c r="P13" s="25"/>
      <c r="Q13" s="25"/>
      <c r="R13" s="26"/>
      <c r="S13" s="18"/>
      <c r="T13" s="18"/>
    </row>
    <row r="14" spans="1:20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</row>
    <row r="15" spans="1:20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</row>
    <row r="16" spans="1:20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</row>
    <row r="17" spans="1:20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</row>
    <row r="18" spans="1:20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</row>
    <row r="19" spans="1:20" x14ac:dyDescent="0.25"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</row>
    <row r="20" spans="1:20" x14ac:dyDescent="0.25"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</row>
    <row r="21" spans="1:20" x14ac:dyDescent="0.25"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0" x14ac:dyDescent="0.25"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1:20" x14ac:dyDescent="0.25"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 x14ac:dyDescent="0.25"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 x14ac:dyDescent="0.25"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  <row r="26" spans="1:20" x14ac:dyDescent="0.25"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</row>
    <row r="27" spans="1:20" x14ac:dyDescent="0.25"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</row>
    <row r="28" spans="1:20" x14ac:dyDescent="0.25"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</row>
    <row r="29" spans="1:20" x14ac:dyDescent="0.25"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Было</vt:lpstr>
      <vt:lpstr>Стало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2024-11-11T09:34:10Z</dcterms:modified>
</cp:coreProperties>
</file>