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36165F-6487-44DA-A881-3DDF0CCE040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  <sheet name="Лист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E3" i="1"/>
  <c r="E4" i="1"/>
  <c r="E5" i="1"/>
  <c r="E6" i="1"/>
  <c r="E7" i="1"/>
  <c r="E2" i="1"/>
  <c r="D7" i="1"/>
  <c r="J3" i="1"/>
  <c r="J4" i="1"/>
  <c r="J5" i="1"/>
  <c r="J6" i="1"/>
  <c r="J7" i="1"/>
  <c r="J2" i="1"/>
  <c r="I3" i="1" l="1"/>
  <c r="I4" i="1"/>
  <c r="I5" i="1"/>
  <c r="I6" i="1"/>
  <c r="I7" i="1"/>
  <c r="D6" i="1" l="1"/>
  <c r="D2" i="1" l="1"/>
  <c r="I2" i="1" l="1"/>
  <c r="D4" i="1" l="1"/>
  <c r="D5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Медведев Юрий Владимирович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Медведев Юрий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см. файл "Coloured"</t>
        </r>
      </text>
    </comment>
  </commentList>
</comments>
</file>

<file path=xl/sharedStrings.xml><?xml version="1.0" encoding="utf-8"?>
<sst xmlns="http://schemas.openxmlformats.org/spreadsheetml/2006/main" count="35" uniqueCount="32">
  <si>
    <t>Административное наказание</t>
  </si>
  <si>
    <t>Предупреждение</t>
  </si>
  <si>
    <t>Дисквалификация</t>
  </si>
  <si>
    <t>Приостановление деятельности</t>
  </si>
  <si>
    <t>Количество посадочных мест</t>
  </si>
  <si>
    <t>Система налогообложения</t>
  </si>
  <si>
    <t>ОСН</t>
  </si>
  <si>
    <t>УСН</t>
  </si>
  <si>
    <t>ПСН</t>
  </si>
  <si>
    <t>Количество сотрудников на объекте общепита</t>
  </si>
  <si>
    <t>20</t>
  </si>
  <si>
    <t>12</t>
  </si>
  <si>
    <t>22</t>
  </si>
  <si>
    <t>24</t>
  </si>
  <si>
    <t>36</t>
  </si>
  <si>
    <t>Выручка наличными, руб.</t>
  </si>
  <si>
    <t>Средняя ЗП (руб/мес.)</t>
  </si>
  <si>
    <t xml:space="preserve">Выручка </t>
  </si>
  <si>
    <t>Рассчетное кол-во сотрудников</t>
  </si>
  <si>
    <t xml:space="preserve">Доля наличных в общей выручке, %  </t>
  </si>
  <si>
    <r>
      <t xml:space="preserve">кол-во сотрудников на ТТ_ИСПОЛЬЗОВАННОЕ ДЛЯ РАССЧЕТА </t>
    </r>
    <r>
      <rPr>
        <b/>
        <u/>
        <sz val="11"/>
        <color rgb="FFFF0000"/>
        <rFont val="Calibri"/>
        <family val="2"/>
        <charset val="204"/>
        <scheme val="minor"/>
      </rPr>
      <t>НАДО ЧТОБ ОКРУГЛЯЛОСЬ ДО ЦЕЛОГО</t>
    </r>
  </si>
  <si>
    <r>
      <rPr>
        <i/>
        <sz val="11"/>
        <rFont val="Calibri"/>
        <family val="2"/>
        <charset val="204"/>
        <scheme val="minor"/>
      </rPr>
      <t>V фот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ИЗ СТОЛБЦА "Е" БРАЛОСЬ ОКРУГЛЕННОЕ ЦЕЛОЕ</t>
    </r>
  </si>
  <si>
    <r>
      <rPr>
        <i/>
        <sz val="11"/>
        <rFont val="Calibri"/>
        <family val="2"/>
        <charset val="204"/>
        <scheme val="minor"/>
      </rPr>
      <t>Балл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ЗНАЧЕНИЕ ПРИСВАИВАЛОСЬ ПО ПРИНЦИПУ РАСЧЕТА КОЛ-ВА КУБИКОВ В СТОЛБЦЕ "J"</t>
    </r>
  </si>
  <si>
    <t>округл</t>
  </si>
  <si>
    <t>4,5=5,0</t>
  </si>
  <si>
    <t>4,4=4,0</t>
  </si>
  <si>
    <t>округлвниз</t>
  </si>
  <si>
    <t>4,5=4,0</t>
  </si>
  <si>
    <t>4,6=5,0</t>
  </si>
  <si>
    <t>4,6=4,0</t>
  </si>
  <si>
    <t>округлвверх</t>
  </si>
  <si>
    <t>4,4=5,0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</si>
</sst>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7" xfId="1" xr:uid="{00000000-0005-0000-0000-000001000000}"/>
  </cellStyles>
  <dxfs count="2">
    <dxf>
      <fill>
        <patternFill>
          <bgColor rgb="FFCCFFCC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CCFFCC"/>
      <color rgb="FF99FFCC"/>
      <color rgb="FFFF7C80"/>
      <color rgb="FFCC3300"/>
      <color rgb="FFFF3300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DZ7"/>
  <sheetViews>
    <sheetView tabSelected="1" zoomScale="70" zoomScaleNormal="70" workbookViewId="0">
      <pane ySplit="1" topLeftCell="A2" activePane="bottomLeft" state="frozen"/>
      <selection pane="bottomLeft" activeCell="H14" sqref="H14"/>
    </sheetView>
  </sheetViews>
  <sheetFormatPr defaultColWidth="8.85546875" defaultRowHeight="15" x14ac:dyDescent="0.25"/>
  <cols>
    <col min="1" max="1" width="11.85546875" style="6" customWidth="1"/>
    <col min="2" max="2" width="11.85546875" style="7" customWidth="1"/>
    <col min="3" max="3" width="12.140625" style="8" customWidth="1"/>
    <col min="4" max="4" width="12.140625" style="11" customWidth="1"/>
    <col min="5" max="5" width="15.5703125" style="11" customWidth="1"/>
    <col min="6" max="6" width="13.42578125" style="6" customWidth="1"/>
    <col min="7" max="7" width="8.85546875" style="5" customWidth="1"/>
    <col min="8" max="8" width="12.140625" style="4" bestFit="1" customWidth="1"/>
    <col min="9" max="9" width="9.5703125" style="5" customWidth="1"/>
    <col min="10" max="10" width="11" style="6" customWidth="1"/>
    <col min="11" max="130" width="8.85546875" style="7"/>
    <col min="131" max="16384" width="8.85546875" style="1"/>
  </cols>
  <sheetData>
    <row r="1" spans="1:130" ht="199.5" customHeight="1" x14ac:dyDescent="0.25">
      <c r="A1" s="21" t="s">
        <v>9</v>
      </c>
      <c r="B1" s="22" t="s">
        <v>4</v>
      </c>
      <c r="C1" s="17" t="s">
        <v>17</v>
      </c>
      <c r="D1" s="18" t="s">
        <v>18</v>
      </c>
      <c r="E1" s="18" t="s">
        <v>20</v>
      </c>
      <c r="F1" s="16" t="s">
        <v>16</v>
      </c>
      <c r="G1" s="18" t="s">
        <v>21</v>
      </c>
      <c r="H1" s="17" t="s">
        <v>15</v>
      </c>
      <c r="I1" s="23" t="s">
        <v>19</v>
      </c>
      <c r="J1" s="16" t="s">
        <v>22</v>
      </c>
    </row>
    <row r="2" spans="1:130" x14ac:dyDescent="0.25">
      <c r="A2" s="19">
        <v>4</v>
      </c>
      <c r="B2" s="19">
        <v>30</v>
      </c>
      <c r="C2" s="13">
        <v>2004125.37</v>
      </c>
      <c r="D2" s="10">
        <f t="shared" ref="D2:D7" si="0">ROUND(B2*5.2/37.7,1)</f>
        <v>4.0999999999999996</v>
      </c>
      <c r="E2" s="12">
        <f>ROUND(MAX(A2,D2),0)</f>
        <v>4</v>
      </c>
      <c r="F2" s="15">
        <v>21323</v>
      </c>
      <c r="G2" s="15">
        <f>ROUND(ROUND(C2,0)/(ROUND(E2,0)*F2),0)</f>
        <v>23</v>
      </c>
      <c r="H2" s="13">
        <v>131430</v>
      </c>
      <c r="I2" s="10">
        <f t="shared" ref="I2:I7" si="1">H2/C2*100</f>
        <v>6.5579729675294711</v>
      </c>
      <c r="J2" s="14">
        <f>IF(I2&lt;9,1,IF(I2&lt;29,0,IF(I2&lt;39,1,IF(I2&gt;=39,2))))</f>
        <v>1</v>
      </c>
      <c r="M2" s="13"/>
      <c r="N2" s="7" t="s">
        <v>23</v>
      </c>
      <c r="O2" s="7" t="s">
        <v>24</v>
      </c>
      <c r="P2" s="7" t="s">
        <v>25</v>
      </c>
      <c r="Q2" s="7" t="s">
        <v>28</v>
      </c>
    </row>
    <row r="3" spans="1:130" s="3" customFormat="1" x14ac:dyDescent="0.25">
      <c r="A3" s="19">
        <v>4</v>
      </c>
      <c r="B3" s="19" t="s">
        <v>14</v>
      </c>
      <c r="C3" s="13">
        <v>1030971</v>
      </c>
      <c r="D3" s="10">
        <f t="shared" si="0"/>
        <v>5</v>
      </c>
      <c r="E3" s="12">
        <f t="shared" ref="E3:E7" si="2">ROUND(MAX(A3,D3),0)</f>
        <v>5</v>
      </c>
      <c r="F3" s="15">
        <v>20792</v>
      </c>
      <c r="G3" s="15">
        <f t="shared" ref="G3:G7" si="3">ROUND(ROUND(C3,0)/(ROUND(E3,0)*F3),0)</f>
        <v>10</v>
      </c>
      <c r="H3" s="13">
        <v>120500</v>
      </c>
      <c r="I3" s="10">
        <f t="shared" si="1"/>
        <v>11.688010622995215</v>
      </c>
      <c r="J3" s="14">
        <f t="shared" ref="J3:J7" si="4">IF(I3&lt;9,1,IF(I3&lt;29,0,IF(I3&lt;39,1,IF(I3&gt;=39,2))))</f>
        <v>0</v>
      </c>
      <c r="K3" s="9"/>
      <c r="L3" s="9"/>
      <c r="M3" s="9"/>
      <c r="N3" s="9" t="s">
        <v>26</v>
      </c>
      <c r="O3" s="9" t="s">
        <v>27</v>
      </c>
      <c r="P3" s="9" t="s">
        <v>25</v>
      </c>
      <c r="Q3" s="9" t="s">
        <v>29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</row>
    <row r="4" spans="1:130" x14ac:dyDescent="0.25">
      <c r="A4" s="20">
        <v>1</v>
      </c>
      <c r="B4" s="24" t="s">
        <v>11</v>
      </c>
      <c r="C4" s="13">
        <v>1555108.75</v>
      </c>
      <c r="D4" s="10">
        <f t="shared" si="0"/>
        <v>1.7</v>
      </c>
      <c r="E4" s="12">
        <f t="shared" si="2"/>
        <v>2</v>
      </c>
      <c r="F4" s="15">
        <v>24040</v>
      </c>
      <c r="G4" s="15">
        <f t="shared" si="3"/>
        <v>32</v>
      </c>
      <c r="H4" s="13">
        <v>820392</v>
      </c>
      <c r="I4" s="10">
        <f t="shared" si="1"/>
        <v>52.754638542159839</v>
      </c>
      <c r="J4" s="14">
        <f t="shared" si="4"/>
        <v>2</v>
      </c>
      <c r="N4" s="7" t="s">
        <v>30</v>
      </c>
      <c r="O4" s="9" t="s">
        <v>24</v>
      </c>
      <c r="P4" s="9" t="s">
        <v>31</v>
      </c>
      <c r="Q4" s="9" t="s">
        <v>28</v>
      </c>
    </row>
    <row r="5" spans="1:130" x14ac:dyDescent="0.25">
      <c r="A5" s="20">
        <v>3</v>
      </c>
      <c r="B5" s="24" t="s">
        <v>13</v>
      </c>
      <c r="C5" s="13">
        <v>373353</v>
      </c>
      <c r="D5" s="10">
        <f t="shared" si="0"/>
        <v>3.3</v>
      </c>
      <c r="E5" s="12">
        <f t="shared" si="2"/>
        <v>3</v>
      </c>
      <c r="F5" s="15">
        <v>39664</v>
      </c>
      <c r="G5" s="15">
        <f t="shared" si="3"/>
        <v>3</v>
      </c>
      <c r="H5" s="13">
        <v>138281</v>
      </c>
      <c r="I5" s="10">
        <f t="shared" si="1"/>
        <v>37.037602483440608</v>
      </c>
      <c r="J5" s="14">
        <f t="shared" si="4"/>
        <v>1</v>
      </c>
    </row>
    <row r="6" spans="1:130" x14ac:dyDescent="0.25">
      <c r="A6" s="20">
        <v>3</v>
      </c>
      <c r="B6" s="24" t="s">
        <v>12</v>
      </c>
      <c r="C6" s="13">
        <v>1894920</v>
      </c>
      <c r="D6" s="10">
        <f t="shared" si="0"/>
        <v>3</v>
      </c>
      <c r="E6" s="12">
        <f t="shared" si="2"/>
        <v>3</v>
      </c>
      <c r="F6" s="15">
        <v>39664</v>
      </c>
      <c r="G6" s="15">
        <f t="shared" si="3"/>
        <v>16</v>
      </c>
      <c r="H6" s="13">
        <v>974425</v>
      </c>
      <c r="I6" s="10">
        <f t="shared" si="1"/>
        <v>51.423015219639879</v>
      </c>
      <c r="J6" s="14">
        <f t="shared" si="4"/>
        <v>2</v>
      </c>
    </row>
    <row r="7" spans="1:130" x14ac:dyDescent="0.25">
      <c r="A7" s="20">
        <v>2</v>
      </c>
      <c r="B7" s="24" t="s">
        <v>10</v>
      </c>
      <c r="C7" s="13">
        <v>995508</v>
      </c>
      <c r="D7" s="10">
        <f t="shared" si="0"/>
        <v>2.8</v>
      </c>
      <c r="E7" s="12">
        <f t="shared" si="2"/>
        <v>3</v>
      </c>
      <c r="F7" s="15">
        <v>38289.300000000003</v>
      </c>
      <c r="G7" s="15">
        <f t="shared" si="3"/>
        <v>9</v>
      </c>
      <c r="H7" s="13">
        <v>3392</v>
      </c>
      <c r="I7" s="10">
        <f t="shared" si="1"/>
        <v>0.34073056168308041</v>
      </c>
      <c r="J7" s="14">
        <f t="shared" si="4"/>
        <v>1</v>
      </c>
    </row>
  </sheetData>
  <sheetProtection formatCells="0" formatColumns="0" formatRows="0" insertColumns="0" insertRows="0" deleteColumns="0" deleteRows="0" sort="0" autoFilter="0" pivotTables="0"/>
  <phoneticPr fontId="9" type="noConversion"/>
  <conditionalFormatting sqref="E2:E1048576">
    <cfRule type="expression" dxfId="1" priority="1">
      <formula>E2&gt;D2</formula>
    </cfRule>
    <cfRule type="expression" dxfId="0" priority="2">
      <formula>E2&lt;=D2</formula>
    </cfRule>
  </conditionalFormatting>
  <dataValidations count="1">
    <dataValidation type="whole" errorStyle="warning" operator="lessThanOrEqual" allowBlank="1" showInputMessage="1" showErrorMessage="1" sqref="J2:J1048576" xr:uid="{00000000-0002-0000-0000-000000000000}">
      <formula1>3</formula1>
    </dataValidation>
  </dataValidations>
  <pageMargins left="0.25" right="0.25" top="0.75" bottom="0.75" header="0.3" footer="0.3"/>
  <pageSetup paperSize="8" scale="2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C86D8410-A7A0-4B3B-B290-F42A02F3135B}">
            <x14:iconSet iconSet="5Rating" custom="1">
              <x14:cfvo type="percent">
                <xm:f>0</xm:f>
              </x14:cfvo>
              <x14:cfvo type="num">
                <xm:f>0</xm:f>
              </x14:cfvo>
              <x14:cfvo type="num">
                <xm:f>7.8</xm:f>
              </x14:cfvo>
              <x14:cfvo type="num">
                <xm:f>9.1</xm:f>
              </x14:cfvo>
              <x14:cfvo type="num">
                <xm:f>10.5</xm:f>
              </x14:cfvo>
              <x14:cfIcon iconSet="5Rating" iconId="3"/>
              <x14:cfIcon iconSet="5Rating" iconId="3"/>
              <x14:cfIcon iconSet="5Rating" iconId="2"/>
              <x14:cfIcon iconSet="5Rating" iconId="1"/>
              <x14:cfIcon iconSet="5Rating" iconId="0"/>
            </x14:iconSet>
          </x14:cfRule>
          <xm:sqref>G2:G1048576</xm:sqref>
        </x14:conditionalFormatting>
        <x14:conditionalFormatting xmlns:xm="http://schemas.microsoft.com/office/excel/2006/main">
          <x14:cfRule type="iconSet" priority="31" id="{698992BE-D350-43E1-A4D0-6E0F5B38CEBC}">
            <x14:iconSet iconSet="5Boxes" custom="1">
              <x14:cfvo type="percent">
                <xm:f>0</xm:f>
              </x14:cfvo>
              <x14:cfvo type="num">
                <xm:f>0</xm:f>
              </x14:cfvo>
              <x14:cfvo type="num">
                <xm:f>9</xm:f>
              </x14:cfvo>
              <x14:cfvo type="num">
                <xm:f>29</xm:f>
              </x14:cfvo>
              <x14:cfvo type="num">
                <xm:f>39</xm:f>
              </x14:cfvo>
              <x14:cfIcon iconSet="5Boxes" iconId="0"/>
              <x14:cfIcon iconSet="5Boxes" iconId="1"/>
              <x14:cfIcon iconSet="5Boxes" iconId="0"/>
              <x14:cfIcon iconSet="5Boxes" iconId="1"/>
              <x14:cfIcon iconSet="5Boxes" iconId="2"/>
            </x14:iconSet>
          </x14:cfRule>
          <xm:sqref>I1:I1048576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C4"/>
  <sheetViews>
    <sheetView workbookViewId="0">
      <selection activeCell="D16" sqref="D16"/>
    </sheetView>
  </sheetViews>
  <sheetFormatPr defaultRowHeight="15" x14ac:dyDescent="0.25"/>
  <cols>
    <col min="1" max="1" width="3.5703125" customWidth="1"/>
    <col min="2" max="2" width="20.5703125" customWidth="1"/>
    <col min="3" max="3" width="12.85546875" customWidth="1"/>
  </cols>
  <sheetData>
    <row r="1" spans="2:3" ht="32.25" customHeight="1" x14ac:dyDescent="0.25">
      <c r="B1" s="2" t="s">
        <v>0</v>
      </c>
      <c r="C1" t="s">
        <v>5</v>
      </c>
    </row>
    <row r="2" spans="2:3" x14ac:dyDescent="0.25">
      <c r="B2" t="s">
        <v>1</v>
      </c>
      <c r="C2" t="s">
        <v>6</v>
      </c>
    </row>
    <row r="3" spans="2:3" x14ac:dyDescent="0.25">
      <c r="B3" t="s">
        <v>2</v>
      </c>
      <c r="C3" t="s">
        <v>7</v>
      </c>
    </row>
    <row r="4" spans="2:3" x14ac:dyDescent="0.25">
      <c r="B4" t="s">
        <v>3</v>
      </c>
      <c r="C4" t="s">
        <v>8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hisle</dc:creator>
  <cp:lastModifiedBy>Ivan Vanin</cp:lastModifiedBy>
  <cp:lastPrinted>2024-07-12T05:34:05Z</cp:lastPrinted>
  <dcterms:created xsi:type="dcterms:W3CDTF">2023-04-27T05:51:52Z</dcterms:created>
  <dcterms:modified xsi:type="dcterms:W3CDTF">2024-11-15T15:34:04Z</dcterms:modified>
</cp:coreProperties>
</file>