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kks\OneDrive\Рабочий стол\"/>
    </mc:Choice>
  </mc:AlternateContent>
  <xr:revisionPtr revIDLastSave="0" documentId="13_ncr:1_{DAE2974B-46DA-42C0-AF24-5E0CDF23795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Таблицы раскроя" sheetId="1" r:id="rId1"/>
    <sheet name="ПАМЯТК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60" i="1" l="1"/>
  <c r="G5" i="1" s="1"/>
  <c r="K60" i="1"/>
  <c r="E5" i="1" s="1"/>
  <c r="C60" i="1"/>
  <c r="F5" i="1" s="1"/>
  <c r="U59" i="1"/>
  <c r="V59" i="1" s="1"/>
  <c r="T59" i="1"/>
  <c r="M59" i="1"/>
  <c r="N59" i="1" s="1"/>
  <c r="L59" i="1"/>
  <c r="E59" i="1"/>
  <c r="F59" i="1" s="1"/>
  <c r="D59" i="1"/>
  <c r="U58" i="1"/>
  <c r="V58" i="1" s="1"/>
  <c r="T58" i="1"/>
  <c r="M58" i="1"/>
  <c r="N58" i="1" s="1"/>
  <c r="L58" i="1"/>
  <c r="E58" i="1"/>
  <c r="F58" i="1" s="1"/>
  <c r="D58" i="1"/>
  <c r="U57" i="1"/>
  <c r="V57" i="1" s="1"/>
  <c r="T57" i="1"/>
  <c r="M57" i="1"/>
  <c r="N57" i="1" s="1"/>
  <c r="L57" i="1"/>
  <c r="F57" i="1"/>
  <c r="E57" i="1"/>
  <c r="D57" i="1"/>
  <c r="U56" i="1"/>
  <c r="V56" i="1" s="1"/>
  <c r="T56" i="1"/>
  <c r="M56" i="1"/>
  <c r="N56" i="1" s="1"/>
  <c r="L56" i="1"/>
  <c r="E56" i="1"/>
  <c r="F56" i="1" s="1"/>
  <c r="D56" i="1"/>
  <c r="U55" i="1"/>
  <c r="V55" i="1" s="1"/>
  <c r="T55" i="1"/>
  <c r="M55" i="1"/>
  <c r="N55" i="1" s="1"/>
  <c r="L55" i="1"/>
  <c r="E55" i="1"/>
  <c r="F55" i="1" s="1"/>
  <c r="D55" i="1"/>
  <c r="U54" i="1"/>
  <c r="V54" i="1" s="1"/>
  <c r="T54" i="1"/>
  <c r="M54" i="1"/>
  <c r="N54" i="1" s="1"/>
  <c r="L54" i="1"/>
  <c r="E54" i="1"/>
  <c r="F54" i="1" s="1"/>
  <c r="D54" i="1"/>
  <c r="U53" i="1"/>
  <c r="V53" i="1" s="1"/>
  <c r="T53" i="1"/>
  <c r="M53" i="1"/>
  <c r="N53" i="1" s="1"/>
  <c r="L53" i="1"/>
  <c r="E53" i="1"/>
  <c r="F53" i="1" s="1"/>
  <c r="D53" i="1"/>
  <c r="U52" i="1"/>
  <c r="V52" i="1" s="1"/>
  <c r="T52" i="1"/>
  <c r="M52" i="1"/>
  <c r="N52" i="1" s="1"/>
  <c r="L52" i="1"/>
  <c r="E52" i="1"/>
  <c r="F52" i="1" s="1"/>
  <c r="D52" i="1"/>
  <c r="U51" i="1"/>
  <c r="V51" i="1" s="1"/>
  <c r="T51" i="1"/>
  <c r="M51" i="1"/>
  <c r="N51" i="1" s="1"/>
  <c r="L51" i="1"/>
  <c r="E51" i="1"/>
  <c r="F51" i="1" s="1"/>
  <c r="D51" i="1"/>
  <c r="U50" i="1"/>
  <c r="V50" i="1" s="1"/>
  <c r="T50" i="1"/>
  <c r="M50" i="1"/>
  <c r="N50" i="1" s="1"/>
  <c r="L50" i="1"/>
  <c r="E50" i="1"/>
  <c r="F50" i="1" s="1"/>
  <c r="D50" i="1"/>
  <c r="U49" i="1"/>
  <c r="V49" i="1" s="1"/>
  <c r="T49" i="1"/>
  <c r="M49" i="1"/>
  <c r="N49" i="1" s="1"/>
  <c r="L49" i="1"/>
  <c r="E49" i="1"/>
  <c r="F49" i="1" s="1"/>
  <c r="D49" i="1"/>
  <c r="U48" i="1"/>
  <c r="V48" i="1" s="1"/>
  <c r="T48" i="1"/>
  <c r="M48" i="1"/>
  <c r="N48" i="1" s="1"/>
  <c r="L48" i="1"/>
  <c r="E48" i="1"/>
  <c r="F48" i="1" s="1"/>
  <c r="D48" i="1"/>
  <c r="U47" i="1"/>
  <c r="V47" i="1" s="1"/>
  <c r="T47" i="1"/>
  <c r="M47" i="1"/>
  <c r="N47" i="1" s="1"/>
  <c r="L47" i="1"/>
  <c r="E47" i="1"/>
  <c r="F47" i="1" s="1"/>
  <c r="D47" i="1"/>
  <c r="U46" i="1"/>
  <c r="V46" i="1" s="1"/>
  <c r="T46" i="1"/>
  <c r="N46" i="1"/>
  <c r="M46" i="1"/>
  <c r="L46" i="1"/>
  <c r="E46" i="1"/>
  <c r="F46" i="1" s="1"/>
  <c r="D46" i="1"/>
  <c r="U45" i="1"/>
  <c r="V45" i="1" s="1"/>
  <c r="T45" i="1"/>
  <c r="M45" i="1"/>
  <c r="N45" i="1" s="1"/>
  <c r="L45" i="1"/>
  <c r="E45" i="1"/>
  <c r="F45" i="1" s="1"/>
  <c r="D45" i="1"/>
  <c r="U44" i="1"/>
  <c r="V44" i="1" s="1"/>
  <c r="T44" i="1"/>
  <c r="M44" i="1"/>
  <c r="N44" i="1" s="1"/>
  <c r="L44" i="1"/>
  <c r="E44" i="1"/>
  <c r="F44" i="1" s="1"/>
  <c r="D44" i="1"/>
  <c r="V43" i="1"/>
  <c r="U43" i="1"/>
  <c r="T43" i="1"/>
  <c r="M43" i="1"/>
  <c r="N43" i="1" s="1"/>
  <c r="L43" i="1"/>
  <c r="E43" i="1"/>
  <c r="F43" i="1" s="1"/>
  <c r="D43" i="1"/>
  <c r="U42" i="1"/>
  <c r="V42" i="1" s="1"/>
  <c r="T42" i="1"/>
  <c r="M42" i="1"/>
  <c r="N42" i="1" s="1"/>
  <c r="L42" i="1"/>
  <c r="E42" i="1"/>
  <c r="F42" i="1" s="1"/>
  <c r="D42" i="1"/>
  <c r="U41" i="1"/>
  <c r="V41" i="1" s="1"/>
  <c r="T41" i="1"/>
  <c r="M41" i="1"/>
  <c r="N41" i="1" s="1"/>
  <c r="L41" i="1"/>
  <c r="E41" i="1"/>
  <c r="F41" i="1" s="1"/>
  <c r="D41" i="1"/>
  <c r="U40" i="1"/>
  <c r="V40" i="1" s="1"/>
  <c r="T40" i="1"/>
  <c r="M40" i="1"/>
  <c r="N40" i="1" s="1"/>
  <c r="L40" i="1"/>
  <c r="E40" i="1"/>
  <c r="F40" i="1" s="1"/>
  <c r="D40" i="1"/>
  <c r="U39" i="1"/>
  <c r="V39" i="1" s="1"/>
  <c r="T39" i="1"/>
  <c r="M39" i="1"/>
  <c r="N39" i="1" s="1"/>
  <c r="L39" i="1"/>
  <c r="E39" i="1"/>
  <c r="F39" i="1" s="1"/>
  <c r="D39" i="1"/>
  <c r="U38" i="1"/>
  <c r="V38" i="1" s="1"/>
  <c r="T38" i="1"/>
  <c r="M38" i="1"/>
  <c r="N38" i="1" s="1"/>
  <c r="L38" i="1"/>
  <c r="E38" i="1"/>
  <c r="F38" i="1" s="1"/>
  <c r="D38" i="1"/>
  <c r="U37" i="1"/>
  <c r="V37" i="1" s="1"/>
  <c r="T37" i="1"/>
  <c r="M37" i="1"/>
  <c r="N37" i="1" s="1"/>
  <c r="L37" i="1"/>
  <c r="E37" i="1"/>
  <c r="F37" i="1" s="1"/>
  <c r="D37" i="1"/>
  <c r="U36" i="1"/>
  <c r="V36" i="1" s="1"/>
  <c r="T36" i="1"/>
  <c r="M36" i="1"/>
  <c r="N36" i="1" s="1"/>
  <c r="L36" i="1"/>
  <c r="E36" i="1"/>
  <c r="F36" i="1" s="1"/>
  <c r="D36" i="1"/>
  <c r="V35" i="1"/>
  <c r="U35" i="1"/>
  <c r="T35" i="1"/>
  <c r="M35" i="1"/>
  <c r="N35" i="1" s="1"/>
  <c r="L35" i="1"/>
  <c r="E35" i="1"/>
  <c r="F35" i="1" s="1"/>
  <c r="D35" i="1"/>
  <c r="U34" i="1"/>
  <c r="V34" i="1" s="1"/>
  <c r="T34" i="1"/>
  <c r="M34" i="1"/>
  <c r="N34" i="1" s="1"/>
  <c r="L34" i="1"/>
  <c r="E34" i="1"/>
  <c r="F34" i="1" s="1"/>
  <c r="D34" i="1"/>
  <c r="U33" i="1"/>
  <c r="V33" i="1" s="1"/>
  <c r="T33" i="1"/>
  <c r="M33" i="1"/>
  <c r="N33" i="1" s="1"/>
  <c r="L33" i="1"/>
  <c r="F33" i="1"/>
  <c r="E33" i="1"/>
  <c r="D33" i="1"/>
  <c r="U32" i="1"/>
  <c r="U61" i="1" s="1"/>
  <c r="T32" i="1"/>
  <c r="M32" i="1"/>
  <c r="N32" i="1" s="1"/>
  <c r="L32" i="1"/>
  <c r="E32" i="1"/>
  <c r="E61" i="1" s="1"/>
  <c r="D32" i="1"/>
  <c r="S23" i="1"/>
  <c r="D5" i="1" s="1"/>
  <c r="K23" i="1"/>
  <c r="B5" i="1" s="1"/>
  <c r="C23" i="1"/>
  <c r="C5" i="1" s="1"/>
  <c r="U22" i="1"/>
  <c r="V22" i="1" s="1"/>
  <c r="T22" i="1"/>
  <c r="M22" i="1"/>
  <c r="N22" i="1" s="1"/>
  <c r="L22" i="1"/>
  <c r="U21" i="1"/>
  <c r="V21" i="1" s="1"/>
  <c r="T21" i="1"/>
  <c r="M21" i="1"/>
  <c r="N21" i="1" s="1"/>
  <c r="L21" i="1"/>
  <c r="U20" i="1"/>
  <c r="V20" i="1" s="1"/>
  <c r="T20" i="1"/>
  <c r="M20" i="1"/>
  <c r="N20" i="1" s="1"/>
  <c r="L20" i="1"/>
  <c r="V19" i="1"/>
  <c r="U19" i="1"/>
  <c r="T19" i="1"/>
  <c r="M19" i="1"/>
  <c r="N19" i="1" s="1"/>
  <c r="L19" i="1"/>
  <c r="U18" i="1"/>
  <c r="V18" i="1" s="1"/>
  <c r="T18" i="1"/>
  <c r="M18" i="1"/>
  <c r="N18" i="1" s="1"/>
  <c r="L18" i="1"/>
  <c r="E18" i="1"/>
  <c r="F18" i="1" s="1"/>
  <c r="D18" i="1"/>
  <c r="U17" i="1"/>
  <c r="V17" i="1" s="1"/>
  <c r="T17" i="1"/>
  <c r="M17" i="1"/>
  <c r="N17" i="1" s="1"/>
  <c r="L17" i="1"/>
  <c r="E17" i="1"/>
  <c r="F17" i="1" s="1"/>
  <c r="D17" i="1"/>
  <c r="U16" i="1"/>
  <c r="V16" i="1" s="1"/>
  <c r="T16" i="1"/>
  <c r="M16" i="1"/>
  <c r="N16" i="1" s="1"/>
  <c r="L16" i="1"/>
  <c r="E16" i="1"/>
  <c r="F16" i="1" s="1"/>
  <c r="D16" i="1"/>
  <c r="U15" i="1"/>
  <c r="V15" i="1" s="1"/>
  <c r="T15" i="1"/>
  <c r="M15" i="1"/>
  <c r="N15" i="1" s="1"/>
  <c r="L15" i="1"/>
  <c r="E15" i="1"/>
  <c r="F15" i="1" s="1"/>
  <c r="D15" i="1"/>
  <c r="U14" i="1"/>
  <c r="V14" i="1" s="1"/>
  <c r="T14" i="1"/>
  <c r="M14" i="1"/>
  <c r="N14" i="1" s="1"/>
  <c r="L14" i="1"/>
  <c r="E14" i="1"/>
  <c r="F14" i="1" s="1"/>
  <c r="D14" i="1"/>
  <c r="U13" i="1"/>
  <c r="V13" i="1" s="1"/>
  <c r="T13" i="1"/>
  <c r="M13" i="1"/>
  <c r="N13" i="1" s="1"/>
  <c r="L13" i="1"/>
  <c r="E13" i="1"/>
  <c r="F13" i="1" s="1"/>
  <c r="D13" i="1"/>
  <c r="U12" i="1"/>
  <c r="V12" i="1" s="1"/>
  <c r="T12" i="1"/>
  <c r="M12" i="1"/>
  <c r="L12" i="1"/>
  <c r="E12" i="1"/>
  <c r="F12" i="1" s="1"/>
  <c r="D12" i="1"/>
  <c r="U11" i="1"/>
  <c r="V11" i="1" s="1"/>
  <c r="T11" i="1"/>
  <c r="N11" i="1"/>
  <c r="M11" i="1"/>
  <c r="L11" i="1"/>
  <c r="E11" i="1"/>
  <c r="F11" i="1" s="1"/>
  <c r="D11" i="1"/>
  <c r="U10" i="1"/>
  <c r="T10" i="1"/>
  <c r="M10" i="1"/>
  <c r="N10" i="1" s="1"/>
  <c r="L10" i="1"/>
  <c r="E10" i="1"/>
  <c r="D10" i="1"/>
  <c r="L4" i="1" l="1"/>
  <c r="E24" i="1"/>
  <c r="V32" i="1"/>
  <c r="V61" i="1" s="1"/>
  <c r="G4" i="1" s="1"/>
  <c r="F10" i="1"/>
  <c r="U24" i="1"/>
  <c r="M24" i="1"/>
  <c r="M61" i="1"/>
  <c r="F24" i="1"/>
  <c r="C4" i="1" s="1"/>
  <c r="N61" i="1"/>
  <c r="E4" i="1" s="1"/>
  <c r="N12" i="1"/>
  <c r="N24" i="1" s="1"/>
  <c r="B4" i="1" s="1"/>
  <c r="V10" i="1"/>
  <c r="V24" i="1" s="1"/>
  <c r="D4" i="1" s="1"/>
  <c r="F32" i="1"/>
  <c r="F61" i="1" s="1"/>
  <c r="F4" i="1" s="1"/>
  <c r="M4" i="1" l="1"/>
  <c r="I3" i="1" s="1"/>
</calcChain>
</file>

<file path=xl/sharedStrings.xml><?xml version="1.0" encoding="utf-8"?>
<sst xmlns="http://schemas.openxmlformats.org/spreadsheetml/2006/main" count="146" uniqueCount="67">
  <si>
    <t>таблицы от 22.09.24</t>
  </si>
  <si>
    <t>Линолеум Комитекс Версаль 361 в нарезку в кол-ве:</t>
  </si>
  <si>
    <t>В ширине</t>
  </si>
  <si>
    <t>1,5м</t>
  </si>
  <si>
    <t>2м</t>
  </si>
  <si>
    <t>2,5м</t>
  </si>
  <si>
    <t>3м</t>
  </si>
  <si>
    <t>3,5м</t>
  </si>
  <si>
    <t>4м</t>
  </si>
  <si>
    <t>общая сумма</t>
  </si>
  <si>
    <t>кусков, шт</t>
  </si>
  <si>
    <t>кв.метров</t>
  </si>
  <si>
    <t xml:space="preserve">Кв.метров
</t>
  </si>
  <si>
    <t>цена за м2</t>
  </si>
  <si>
    <t>Кусков, шт</t>
  </si>
  <si>
    <t>м ширина</t>
  </si>
  <si>
    <t>50m2</t>
  </si>
  <si>
    <t>м., ширина</t>
  </si>
  <si>
    <t>37,5m2</t>
  </si>
  <si>
    <t>62,5m2</t>
  </si>
  <si>
    <r>
      <rPr>
        <i/>
        <sz val="14"/>
        <rFont val="Century Gothic"/>
        <family val="2"/>
        <charset val="1"/>
      </rPr>
      <t xml:space="preserve">данные </t>
    </r>
    <r>
      <rPr>
        <b/>
        <i/>
        <sz val="14"/>
        <rFont val="Century Gothic"/>
        <family val="2"/>
        <charset val="1"/>
      </rPr>
      <t>подрядчика</t>
    </r>
  </si>
  <si>
    <t>длина
1 типового отреза в пог. м</t>
  </si>
  <si>
    <t>количество отрезов данного  типа, шт</t>
  </si>
  <si>
    <t>площадь одного отреза  м2</t>
  </si>
  <si>
    <t>общая длина отрезов данного типа пог.м</t>
  </si>
  <si>
    <t>общая площадь отрезов данного типа м2</t>
  </si>
  <si>
    <t>количество отрезов данного типа, шт</t>
  </si>
  <si>
    <t>площадь одного  отреза м2</t>
  </si>
  <si>
    <t>3шт</t>
  </si>
  <si>
    <t>всего кусков</t>
  </si>
  <si>
    <t>СУММАРНО</t>
  </si>
  <si>
    <t>пог.м</t>
  </si>
  <si>
    <t>м2</t>
  </si>
  <si>
    <t>РУЛОН, м2</t>
  </si>
  <si>
    <t>рулон 1</t>
  </si>
  <si>
    <t>рулон 2</t>
  </si>
  <si>
    <t>рулон 3</t>
  </si>
  <si>
    <t>рулон 4</t>
  </si>
  <si>
    <t>рулон 5</t>
  </si>
  <si>
    <t>87,5m2</t>
  </si>
  <si>
    <t>75m2</t>
  </si>
  <si>
    <t>100m2</t>
  </si>
  <si>
    <r>
      <rPr>
        <b/>
        <i/>
        <sz val="10"/>
        <rFont val="Century Gothic"/>
        <family val="2"/>
        <charset val="1"/>
      </rPr>
      <t xml:space="preserve">длина
</t>
    </r>
    <r>
      <rPr>
        <i/>
        <sz val="10"/>
        <rFont val="Century Gothic"/>
        <family val="2"/>
        <charset val="1"/>
      </rPr>
      <t>1 типового отреза в пог. м</t>
    </r>
  </si>
  <si>
    <r>
      <rPr>
        <b/>
        <i/>
        <sz val="10"/>
        <rFont val="Century Gothic"/>
        <family val="2"/>
        <charset val="1"/>
      </rPr>
      <t xml:space="preserve">количество </t>
    </r>
    <r>
      <rPr>
        <i/>
        <sz val="10"/>
        <rFont val="Century Gothic"/>
        <family val="2"/>
        <charset val="1"/>
      </rPr>
      <t>отрезов данного типа, шт</t>
    </r>
  </si>
  <si>
    <t>РУЛОН. м2</t>
  </si>
  <si>
    <t>1.</t>
  </si>
  <si>
    <r>
      <rPr>
        <b/>
        <i/>
        <u/>
        <sz val="16"/>
        <color rgb="FF7030A0"/>
        <rFont val="Cambria"/>
        <family val="1"/>
        <charset val="204"/>
      </rPr>
      <t>Цель создания таблиц</t>
    </r>
    <r>
      <rPr>
        <b/>
        <i/>
        <u/>
        <sz val="14"/>
        <color rgb="FF7030A0"/>
        <rFont val="Cambria"/>
        <family val="1"/>
        <charset val="204"/>
      </rPr>
      <t xml:space="preserve"> </t>
    </r>
    <r>
      <rPr>
        <b/>
        <i/>
        <sz val="14"/>
        <color rgb="FF7030A0"/>
        <rFont val="Cambria"/>
        <family val="1"/>
        <charset val="204"/>
      </rPr>
      <t xml:space="preserve"> </t>
    </r>
    <r>
      <rPr>
        <i/>
        <sz val="14"/>
        <rFont val="Cambria"/>
        <family val="1"/>
        <charset val="204"/>
      </rPr>
      <t xml:space="preserve">                                                                                                                                             Инструмент самопроверки и взаимной проверки с заказчиком, помощь в решении спорных ситуаций, особенно по прошествии времени. Изначально цель - упростить задачу понять «с каких рулонов какие куски списывать, чтобы свести к минимуму рост остатков». </t>
    </r>
  </si>
  <si>
    <t>3.</t>
  </si>
  <si>
    <r>
      <rPr>
        <b/>
        <i/>
        <u/>
        <sz val="16"/>
        <color rgb="FFFF8C00"/>
        <rFont val="Cambria"/>
        <family val="1"/>
        <charset val="204"/>
      </rPr>
      <t>Подрядчику</t>
    </r>
    <r>
      <rPr>
        <i/>
        <sz val="14"/>
        <color rgb="FF000000"/>
        <rFont val="Cambria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  <r>
      <rPr>
        <i/>
        <sz val="14"/>
        <color rgb="FF808080"/>
        <rFont val="Cambria"/>
        <family val="1"/>
        <charset val="204"/>
      </rPr>
      <t>Заполняет два столбца в левой части таблицы (данные подрядчика) —  длину отреза, и количество отрезов данной длины. Вносятся только числовые значения, числа округляются до сотых. Значения ширин вносить не нужно  -  каждая таблица целиком привязана к одной конкретной ширине. (1,5 — 4 с шагом в 0,5м). Ширина указана в заголовке каждой таблицы красным</t>
    </r>
  </si>
  <si>
    <t>4.</t>
  </si>
  <si>
    <t>5.</t>
  </si>
  <si>
    <r>
      <rPr>
        <b/>
        <i/>
        <u/>
        <sz val="16"/>
        <color rgb="FF002060"/>
        <rFont val="Cambria"/>
        <family val="1"/>
        <charset val="204"/>
      </rPr>
      <t>Менеджеру</t>
    </r>
    <r>
      <rPr>
        <i/>
        <sz val="16"/>
        <color rgb="FF002060"/>
        <rFont val="Cambria"/>
        <family val="1"/>
        <charset val="204"/>
      </rPr>
      <t xml:space="preserve"> — </t>
    </r>
    <r>
      <rPr>
        <i/>
        <sz val="14"/>
        <color rgb="FF778899"/>
        <rFont val="Cambria"/>
        <family val="1"/>
        <charset val="204"/>
      </rPr>
      <t xml:space="preserve"> исходя из данных подрядчика и складских остатков менеджер присваивает каждому отрезу в 1С строго определенный рулон или остаток. Учитываются при этом — партийность, соответствие заявленным размерам всех отрезов, а так же </t>
    </r>
    <r>
      <rPr>
        <i/>
        <sz val="14"/>
        <color rgb="FF0000FF"/>
        <rFont val="Cambria"/>
        <family val="1"/>
        <charset val="204"/>
      </rPr>
      <t>необходимость контролировать рост товарной массы, в виде остатков</t>
    </r>
    <r>
      <rPr>
        <i/>
        <sz val="14"/>
        <color rgb="FF778899"/>
        <rFont val="Cambria"/>
        <family val="1"/>
        <charset val="204"/>
      </rPr>
      <t xml:space="preserve">. Проведя расчет, менеджер транслирует его складу. С подрядчиком, в зависимости от объемов заявки, согласуются сроки поставки(поставок), принимая во внимание внутренник лимит на допустимое кол-во отрезов в день. </t>
    </r>
  </si>
  <si>
    <t>- Рост остатков и метод "перебора". Можно ли автоматизировать? программно?</t>
  </si>
  <si>
    <t>- Физический процесс - как ускорить? Как облегчить труд? Технологически?</t>
  </si>
  <si>
    <t>адрес объекта: г. Воронеж, ЖК от ГК Развитие</t>
  </si>
  <si>
    <r>
      <t xml:space="preserve">Формулы  </t>
    </r>
    <r>
      <rPr>
        <i/>
        <sz val="14"/>
        <color rgb="FF808080"/>
        <rFont val="Cambria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При внесении данных в левую часть таблицы, правая часть заполнится автоматически.                Для каждой строки появятся: </t>
    </r>
    <r>
      <rPr>
        <i/>
        <u/>
        <sz val="14"/>
        <color rgb="FF808080"/>
        <rFont val="Cambria"/>
        <family val="1"/>
        <charset val="204"/>
      </rPr>
      <t>Площадь одного отреза заданной длины, Суммарная площадь и погонаж всех отрезов заданной длины</t>
    </r>
    <r>
      <rPr>
        <i/>
        <sz val="14"/>
        <color rgb="FF808080"/>
        <rFont val="Cambria"/>
        <family val="1"/>
        <charset val="204"/>
      </rPr>
      <t xml:space="preserve">. Так же по каждой ширине автоматически считается количество кусков и общая площадь по заказу. Данные выводятся в Сводную таблицу, которая так же отображает точную стоимость заказа. </t>
    </r>
  </si>
  <si>
    <r>
      <t>«откуда что резать»  - принцип определения</t>
    </r>
    <r>
      <rPr>
        <b/>
        <i/>
        <sz val="12"/>
        <color rgb="FF006400"/>
        <rFont val="Cambria"/>
        <family val="1"/>
        <charset val="204"/>
      </rPr>
      <t xml:space="preserve">    </t>
    </r>
    <r>
      <rPr>
        <b/>
        <i/>
        <sz val="12"/>
        <color rgb="FF0000FF"/>
        <rFont val="Cambria"/>
        <family val="1"/>
        <charset val="204"/>
      </rPr>
      <t xml:space="preserve">                                                         </t>
    </r>
    <r>
      <rPr>
        <b/>
        <i/>
        <sz val="12"/>
        <color rgb="FF000000"/>
        <rFont val="Cambria"/>
        <family val="1"/>
        <charset val="204"/>
      </rPr>
      <t xml:space="preserve">К сожалению, данный набор таблиц проблему роста остатков глобально не решает.  Распределение «откуда что резать»  все еще идет методом «перебора». Перебор осуществляется путем простого выделения ячеек столбцов  в разных комбинациях, стараясь найти максимально приближенную к намотке стандартного, или другого </t>
    </r>
    <r>
      <rPr>
        <b/>
        <i/>
        <u/>
        <sz val="12"/>
        <color rgb="FF000000"/>
        <rFont val="Cambria"/>
        <family val="1"/>
        <charset val="204"/>
      </rPr>
      <t>определенного</t>
    </r>
    <r>
      <rPr>
        <b/>
        <i/>
        <sz val="12"/>
        <color rgb="FF000000"/>
        <rFont val="Cambria"/>
        <family val="1"/>
        <charset val="204"/>
      </rPr>
      <t xml:space="preserve"> рулона из текущих остатков. (при выделении нескольких ячеек с числовыми значениями, excel автоматически выдает на нижней панели справа их сумму)</t>
    </r>
  </si>
  <si>
    <t>пог.м = 25 метров всегда</t>
  </si>
  <si>
    <t>стандартный рулон</t>
  </si>
  <si>
    <t>в 1,5м</t>
  </si>
  <si>
    <t>в 2м</t>
  </si>
  <si>
    <t>в 2,5м</t>
  </si>
  <si>
    <t>в 3м</t>
  </si>
  <si>
    <t>в 3,5м</t>
  </si>
  <si>
    <t>Площадь рулонов в пределах ширины не меняется</t>
  </si>
  <si>
    <t>подрядчик</t>
  </si>
  <si>
    <t>Программа нарезки рулонных напольных покрытий от поставщика, подрядчикам, строителям многоквартирных жилых домов.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</si>
</sst>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* #,##0.0\ &quot;₽&quot;_-;\-* #,##0.0\ &quot;₽&quot;_-;_-* &quot;-&quot;?\ &quot;₽&quot;_-;_-@_-"/>
    <numFmt numFmtId="167" formatCode="0.0%"/>
  </numFmts>
  <fonts count="69" x14ac:knownFonts="1">
    <font>
      <sz val="10"/>
      <color rgb="FF000000"/>
      <name val="Times New Roman"/>
      <charset val="204"/>
    </font>
    <font>
      <sz val="10"/>
      <color rgb="FF000000"/>
      <name val="Verdana"/>
      <family val="2"/>
      <charset val="204"/>
    </font>
    <font>
      <i/>
      <sz val="12"/>
      <name val="Century Gothic"/>
      <family val="2"/>
      <charset val="204"/>
    </font>
    <font>
      <i/>
      <sz val="12"/>
      <color rgb="FF002060"/>
      <name val="Century Gothic"/>
      <family val="2"/>
      <charset val="1"/>
    </font>
    <font>
      <sz val="14"/>
      <color rgb="FF002060"/>
      <name val="Century Gothic"/>
      <family val="2"/>
      <charset val="1"/>
    </font>
    <font>
      <sz val="14"/>
      <color rgb="FF7C240C"/>
      <name val="Century Gothic"/>
      <family val="2"/>
      <charset val="1"/>
    </font>
    <font>
      <sz val="14"/>
      <name val="Century Gothic"/>
      <family val="2"/>
      <charset val="204"/>
    </font>
    <font>
      <i/>
      <sz val="12"/>
      <color rgb="FFC00000"/>
      <name val="Century Gothic"/>
      <family val="2"/>
      <charset val="204"/>
    </font>
    <font>
      <i/>
      <sz val="12"/>
      <color rgb="FFC00000"/>
      <name val="Century Gothic"/>
      <family val="2"/>
      <charset val="1"/>
    </font>
    <font>
      <b/>
      <i/>
      <sz val="14"/>
      <color rgb="FF1F497D"/>
      <name val="Century Gothic"/>
      <family val="2"/>
      <charset val="1"/>
    </font>
    <font>
      <b/>
      <i/>
      <sz val="14"/>
      <color rgb="FF4A452A"/>
      <name val="Century Gothic"/>
      <family val="2"/>
      <charset val="1"/>
    </font>
    <font>
      <i/>
      <sz val="14"/>
      <color rgb="FF002060"/>
      <name val="Century Gothic"/>
      <family val="2"/>
      <charset val="204"/>
    </font>
    <font>
      <sz val="14"/>
      <color rgb="FF002060"/>
      <name val="Century Gothic"/>
      <family val="2"/>
      <charset val="204"/>
    </font>
    <font>
      <i/>
      <sz val="14"/>
      <name val="Century Gothic"/>
      <family val="2"/>
      <charset val="204"/>
    </font>
    <font>
      <i/>
      <sz val="12"/>
      <name val="Century Gothic"/>
      <family val="2"/>
      <charset val="1"/>
    </font>
    <font>
      <b/>
      <i/>
      <sz val="18"/>
      <color rgb="FF1F497D"/>
      <name val="Century Gothic"/>
      <family val="2"/>
      <charset val="1"/>
    </font>
    <font>
      <b/>
      <i/>
      <sz val="18"/>
      <color rgb="FF4A452A"/>
      <name val="Century Gothic"/>
      <family val="2"/>
      <charset val="1"/>
    </font>
    <font>
      <i/>
      <sz val="16"/>
      <color rgb="FF59533F"/>
      <name val="Century Gothic"/>
      <family val="2"/>
      <charset val="204"/>
    </font>
    <font>
      <i/>
      <sz val="12"/>
      <color rgb="FF59533F"/>
      <name val="Century Gothic"/>
      <family val="2"/>
      <charset val="204"/>
    </font>
    <font>
      <i/>
      <sz val="14"/>
      <name val="Century Gothic"/>
      <family val="2"/>
      <charset val="1"/>
    </font>
    <font>
      <b/>
      <i/>
      <sz val="16"/>
      <color rgb="FFFF0000"/>
      <name val="Century Gothic"/>
      <family val="2"/>
      <charset val="1"/>
    </font>
    <font>
      <sz val="10"/>
      <color rgb="FFFF0000"/>
      <name val="Times New Roman"/>
      <family val="1"/>
      <charset val="204"/>
    </font>
    <font>
      <i/>
      <sz val="11"/>
      <name val="Century Gothic"/>
      <family val="2"/>
      <charset val="1"/>
    </font>
    <font>
      <b/>
      <i/>
      <sz val="14"/>
      <name val="Century Gothic"/>
      <family val="2"/>
      <charset val="1"/>
    </font>
    <font>
      <i/>
      <sz val="10"/>
      <name val="Century Gothic"/>
      <family val="2"/>
      <charset val="1"/>
    </font>
    <font>
      <i/>
      <sz val="10"/>
      <color rgb="FF766F54"/>
      <name val="Century Gothic"/>
      <family val="2"/>
      <charset val="1"/>
    </font>
    <font>
      <i/>
      <sz val="11"/>
      <color rgb="FF766F54"/>
      <name val="Century Gothic"/>
      <family val="2"/>
      <charset val="1"/>
    </font>
    <font>
      <i/>
      <sz val="10"/>
      <color rgb="FF000000"/>
      <name val="Century Gothic"/>
      <family val="2"/>
      <charset val="1"/>
    </font>
    <font>
      <i/>
      <sz val="10"/>
      <color rgb="FFFF0000"/>
      <name val="Century Gothic"/>
      <family val="2"/>
      <charset val="1"/>
    </font>
    <font>
      <sz val="11"/>
      <name val="Century Gothic"/>
      <family val="2"/>
      <charset val="1"/>
    </font>
    <font>
      <sz val="11"/>
      <color rgb="FF000000"/>
      <name val="Century Gothic"/>
      <family val="2"/>
      <charset val="1"/>
    </font>
    <font>
      <b/>
      <i/>
      <sz val="14"/>
      <color rgb="FF766F54"/>
      <name val="Century Gothic"/>
      <family val="2"/>
      <charset val="1"/>
    </font>
    <font>
      <sz val="14"/>
      <color rgb="FF000000"/>
      <name val="Century Gothic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name val="Century Gothic"/>
      <family val="2"/>
      <charset val="1"/>
    </font>
    <font>
      <b/>
      <u/>
      <sz val="11"/>
      <name val="Century Gothic"/>
      <family val="2"/>
      <charset val="1"/>
    </font>
    <font>
      <b/>
      <sz val="11"/>
      <color rgb="FFFFFFFF"/>
      <name val="Century Gothic"/>
      <family val="2"/>
      <charset val="204"/>
    </font>
    <font>
      <b/>
      <i/>
      <sz val="10"/>
      <color rgb="FFFFFFFF"/>
      <name val="Century Gothic"/>
      <family val="2"/>
      <charset val="1"/>
    </font>
    <font>
      <b/>
      <i/>
      <sz val="10"/>
      <name val="Century Gothic"/>
      <family val="2"/>
      <charset val="1"/>
    </font>
    <font>
      <i/>
      <sz val="11"/>
      <color rgb="FF000000"/>
      <name val="Century Gothic"/>
      <family val="2"/>
      <charset val="1"/>
    </font>
    <font>
      <b/>
      <i/>
      <sz val="11"/>
      <color rgb="FF766F54"/>
      <name val="Century Gothic"/>
      <family val="2"/>
      <charset val="1"/>
    </font>
    <font>
      <b/>
      <i/>
      <u/>
      <sz val="16"/>
      <color rgb="FF7030A0"/>
      <name val="Cambria"/>
      <family val="1"/>
      <charset val="204"/>
    </font>
    <font>
      <b/>
      <i/>
      <u/>
      <sz val="14"/>
      <color rgb="FF7030A0"/>
      <name val="Cambria"/>
      <family val="1"/>
      <charset val="204"/>
    </font>
    <font>
      <b/>
      <i/>
      <sz val="14"/>
      <color rgb="FF7030A0"/>
      <name val="Cambria"/>
      <family val="1"/>
      <charset val="204"/>
    </font>
    <font>
      <i/>
      <sz val="14"/>
      <name val="Cambria"/>
      <family val="1"/>
      <charset val="204"/>
    </font>
    <font>
      <b/>
      <i/>
      <u/>
      <sz val="16"/>
      <color rgb="FFFF8C00"/>
      <name val="Cambria"/>
      <family val="1"/>
      <charset val="204"/>
    </font>
    <font>
      <i/>
      <sz val="14"/>
      <color rgb="FF000000"/>
      <name val="Cambria"/>
      <family val="1"/>
      <charset val="204"/>
    </font>
    <font>
      <i/>
      <sz val="14"/>
      <color rgb="FF808080"/>
      <name val="Cambria"/>
      <family val="1"/>
      <charset val="204"/>
    </font>
    <font>
      <b/>
      <i/>
      <u/>
      <sz val="16"/>
      <color rgb="FF808080"/>
      <name val="Cambria"/>
      <family val="1"/>
      <charset val="204"/>
    </font>
    <font>
      <b/>
      <i/>
      <u/>
      <sz val="16"/>
      <color rgb="FF002060"/>
      <name val="Cambria"/>
      <family val="1"/>
      <charset val="204"/>
    </font>
    <font>
      <i/>
      <sz val="16"/>
      <color rgb="FF002060"/>
      <name val="Cambria"/>
      <family val="1"/>
      <charset val="204"/>
    </font>
    <font>
      <i/>
      <sz val="14"/>
      <color rgb="FF778899"/>
      <name val="Cambria"/>
      <family val="1"/>
      <charset val="204"/>
    </font>
    <font>
      <i/>
      <sz val="14"/>
      <color rgb="FF0000FF"/>
      <name val="Cambria"/>
      <family val="1"/>
      <charset val="204"/>
    </font>
    <font>
      <b/>
      <i/>
      <sz val="14"/>
      <color rgb="FFFF0000"/>
      <name val="Cambria"/>
      <family val="1"/>
      <charset val="204"/>
    </font>
    <font>
      <b/>
      <i/>
      <sz val="16"/>
      <color rgb="FF808080"/>
      <name val="Cambria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0" tint="-0.14999847407452621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8"/>
      <color theme="0" tint="-0.14999847407452621"/>
      <name val="Times New Roman"/>
      <family val="1"/>
      <charset val="204"/>
    </font>
    <font>
      <i/>
      <u/>
      <sz val="14"/>
      <color rgb="FF808080"/>
      <name val="Cambria"/>
      <family val="1"/>
      <charset val="204"/>
    </font>
    <font>
      <b/>
      <i/>
      <u/>
      <sz val="12"/>
      <color rgb="FF006400"/>
      <name val="Cambria"/>
      <family val="1"/>
      <charset val="204"/>
    </font>
    <font>
      <b/>
      <i/>
      <sz val="12"/>
      <color rgb="FF006400"/>
      <name val="Cambria"/>
      <family val="1"/>
      <charset val="204"/>
    </font>
    <font>
      <b/>
      <i/>
      <sz val="12"/>
      <color rgb="FF0000FF"/>
      <name val="Cambria"/>
      <family val="1"/>
      <charset val="204"/>
    </font>
    <font>
      <b/>
      <i/>
      <sz val="12"/>
      <color rgb="FF000000"/>
      <name val="Cambria"/>
      <family val="1"/>
      <charset val="204"/>
    </font>
    <font>
      <b/>
      <i/>
      <u/>
      <sz val="12"/>
      <color rgb="FF000000"/>
      <name val="Cambria"/>
      <family val="1"/>
      <charset val="204"/>
    </font>
    <font>
      <sz val="18"/>
      <color theme="3"/>
      <name val="Times New Roman"/>
      <family val="1"/>
      <charset val="204"/>
    </font>
    <font>
      <sz val="10"/>
      <color rgb="FF1E1E1E"/>
      <name val="Segoe UI"/>
      <family val="2"/>
      <charset val="204"/>
    </font>
    <font>
      <sz val="18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8F7F2"/>
        <bgColor rgb="FFFFFFFF"/>
      </patternFill>
    </fill>
    <fill>
      <patternFill patternType="solid">
        <fgColor rgb="FFD5F4FF"/>
        <bgColor rgb="FFE3E7DD"/>
      </patternFill>
    </fill>
    <fill>
      <patternFill patternType="solid">
        <fgColor rgb="FFFFFFD9"/>
        <bgColor rgb="FFF8F7F2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E3E7DD"/>
      </patternFill>
    </fill>
    <fill>
      <patternFill patternType="solid">
        <fgColor rgb="FFE3E7DD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EDD6CF"/>
        <bgColor rgb="FFD9D9D9"/>
      </patternFill>
    </fill>
    <fill>
      <patternFill patternType="solid">
        <fgColor rgb="FF558ED5"/>
        <bgColor rgb="FF778899"/>
      </patternFill>
    </fill>
    <fill>
      <patternFill patternType="solid">
        <fgColor rgb="FF9400D3"/>
        <bgColor rgb="FF800080"/>
      </patternFill>
    </fill>
    <fill>
      <patternFill patternType="solid">
        <fgColor rgb="FFFFFFFF"/>
        <bgColor rgb="FFF8F7F2"/>
      </patternFill>
    </fill>
    <fill>
      <patternFill patternType="solid">
        <fgColor rgb="FFF4A460"/>
        <bgColor rgb="FFFF99CC"/>
      </patternFill>
    </fill>
    <fill>
      <patternFill patternType="solid">
        <fgColor rgb="FFA9A9A9"/>
        <bgColor rgb="FFCC99FF"/>
      </patternFill>
    </fill>
    <fill>
      <patternFill patternType="solid">
        <fgColor rgb="FF00008B"/>
        <bgColor rgb="FF000080"/>
      </patternFill>
    </fill>
    <fill>
      <patternFill patternType="solid">
        <fgColor rgb="FF228B22"/>
        <bgColor rgb="FF008000"/>
      </patternFill>
    </fill>
    <fill>
      <patternFill patternType="solid">
        <fgColor rgb="FFFF0000"/>
        <bgColor rgb="FFC00000"/>
      </patternFill>
    </fill>
  </fills>
  <borders count="55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auto="1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rgb="FFD9D9D9"/>
      </top>
      <bottom style="thin">
        <color rgb="FFD9D9D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auto="1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9D9D9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9D9D9"/>
      </right>
      <top style="thin">
        <color rgb="FFD9D9D9"/>
      </top>
      <bottom style="thin">
        <color auto="1"/>
      </bottom>
      <diagonal/>
    </border>
    <border>
      <left style="thin">
        <color rgb="FFD9D9D9"/>
      </left>
      <right style="thin">
        <color auto="1"/>
      </right>
      <top style="thin">
        <color rgb="FFD9D9D9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rgb="FF008000"/>
      </left>
      <right style="hair">
        <color rgb="FF008000"/>
      </right>
      <top style="hair">
        <color rgb="FF008000"/>
      </top>
      <bottom style="hair">
        <color rgb="FF008000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theme="2"/>
      </right>
      <top style="thin">
        <color auto="1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2"/>
      </right>
      <top style="thin">
        <color auto="1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theme="2"/>
      </left>
      <right style="thin">
        <color theme="2"/>
      </right>
      <top/>
      <bottom style="thin">
        <color rgb="FFD9D9D9"/>
      </bottom>
      <diagonal/>
    </border>
    <border>
      <left style="thin">
        <color theme="2"/>
      </left>
      <right style="thin">
        <color theme="2"/>
      </right>
      <top style="thin">
        <color rgb="FFD9D9D9"/>
      </top>
      <bottom style="thin">
        <color theme="2"/>
      </bottom>
      <diagonal/>
    </border>
    <border>
      <left style="thin">
        <color auto="1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medium">
        <color theme="2"/>
      </left>
      <right style="thin">
        <color auto="1"/>
      </right>
      <top style="medium">
        <color theme="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2"/>
      </top>
      <bottom style="thin">
        <color auto="1"/>
      </bottom>
      <diagonal/>
    </border>
    <border>
      <left style="thin">
        <color auto="1"/>
      </left>
      <right style="medium">
        <color theme="2"/>
      </right>
      <top style="medium">
        <color theme="2"/>
      </top>
      <bottom style="thin">
        <color auto="1"/>
      </bottom>
      <diagonal/>
    </border>
    <border>
      <left style="medium">
        <color theme="2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2"/>
      </right>
      <top style="thin">
        <color auto="1"/>
      </top>
      <bottom style="thin">
        <color auto="1"/>
      </bottom>
      <diagonal/>
    </border>
    <border>
      <left style="medium">
        <color theme="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2"/>
      </left>
      <right style="thin">
        <color auto="1"/>
      </right>
      <top style="thin">
        <color auto="1"/>
      </top>
      <bottom style="medium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2"/>
      </bottom>
      <diagonal/>
    </border>
    <border>
      <left style="thin">
        <color auto="1"/>
      </left>
      <right style="medium">
        <color theme="2"/>
      </right>
      <top style="thin">
        <color auto="1"/>
      </top>
      <bottom style="medium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auto="1"/>
      </bottom>
      <diagonal/>
    </border>
    <border>
      <left/>
      <right style="thin">
        <color rgb="FFD9D9D9"/>
      </right>
      <top/>
      <bottom style="thin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164" fontId="0" fillId="0" borderId="11" xfId="0" applyNumberFormat="1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0" fillId="0" borderId="2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 wrapText="1" indent="11"/>
    </xf>
    <xf numFmtId="164" fontId="5" fillId="3" borderId="4" xfId="0" applyNumberFormat="1" applyFont="1" applyFill="1" applyBorder="1" applyAlignment="1">
      <alignment horizontal="left" vertical="center" wrapText="1" indent="5"/>
    </xf>
    <xf numFmtId="164" fontId="6" fillId="3" borderId="4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left" vertical="top" wrapText="1" indent="4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top" shrinkToFit="1"/>
    </xf>
    <xf numFmtId="0" fontId="17" fillId="5" borderId="4" xfId="0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top"/>
    </xf>
    <xf numFmtId="0" fontId="18" fillId="6" borderId="4" xfId="0" applyFont="1" applyFill="1" applyBorder="1" applyAlignment="1">
      <alignment horizontal="center" vertical="top"/>
    </xf>
    <xf numFmtId="164" fontId="0" fillId="0" borderId="5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164" fontId="0" fillId="0" borderId="9" xfId="0" applyNumberFormat="1" applyBorder="1" applyAlignment="1">
      <alignment horizontal="left" wrapText="1"/>
    </xf>
    <xf numFmtId="164" fontId="0" fillId="0" borderId="10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20" fillId="0" borderId="13" xfId="0" applyNumberFormat="1" applyFont="1" applyBorder="1" applyAlignment="1">
      <alignment horizontal="right" vertical="top" shrinkToFit="1"/>
    </xf>
    <xf numFmtId="164" fontId="14" fillId="0" borderId="14" xfId="0" applyNumberFormat="1" applyFont="1" applyBorder="1" applyAlignment="1">
      <alignment horizontal="left" vertical="top" wrapText="1"/>
    </xf>
    <xf numFmtId="164" fontId="21" fillId="0" borderId="15" xfId="0" applyNumberFormat="1" applyFont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right" vertical="top" shrinkToFit="1"/>
    </xf>
    <xf numFmtId="164" fontId="22" fillId="0" borderId="4" xfId="0" applyNumberFormat="1" applyFont="1" applyBorder="1" applyAlignment="1">
      <alignment horizontal="left" vertical="top" wrapText="1"/>
    </xf>
    <xf numFmtId="164" fontId="20" fillId="0" borderId="13" xfId="0" applyNumberFormat="1" applyFont="1" applyBorder="1" applyAlignment="1">
      <alignment horizontal="left" vertical="top" shrinkToFit="1"/>
    </xf>
    <xf numFmtId="164" fontId="0" fillId="0" borderId="3" xfId="0" applyNumberFormat="1" applyBorder="1" applyAlignment="1">
      <alignment horizontal="left" wrapText="1"/>
    </xf>
    <xf numFmtId="164" fontId="0" fillId="0" borderId="6" xfId="0" applyNumberFormat="1" applyBorder="1" applyAlignment="1">
      <alignment horizontal="left" wrapText="1"/>
    </xf>
    <xf numFmtId="164" fontId="24" fillId="7" borderId="4" xfId="0" applyNumberFormat="1" applyFont="1" applyFill="1" applyBorder="1" applyAlignment="1">
      <alignment horizontal="left" vertical="top" wrapText="1"/>
    </xf>
    <xf numFmtId="164" fontId="25" fillId="0" borderId="4" xfId="0" applyNumberFormat="1" applyFont="1" applyBorder="1" applyAlignment="1">
      <alignment horizontal="left" vertical="top" wrapText="1"/>
    </xf>
    <xf numFmtId="164" fontId="26" fillId="0" borderId="4" xfId="0" applyNumberFormat="1" applyFont="1" applyBorder="1" applyAlignment="1">
      <alignment horizontal="left" vertical="top" wrapText="1"/>
    </xf>
    <xf numFmtId="2" fontId="27" fillId="7" borderId="4" xfId="0" applyNumberFormat="1" applyFont="1" applyFill="1" applyBorder="1" applyAlignment="1">
      <alignment horizontal="left" vertical="top" shrinkToFit="1"/>
    </xf>
    <xf numFmtId="1" fontId="27" fillId="7" borderId="4" xfId="0" applyNumberFormat="1" applyFont="1" applyFill="1" applyBorder="1" applyAlignment="1">
      <alignment horizontal="left" vertical="top" shrinkToFit="1"/>
    </xf>
    <xf numFmtId="164" fontId="26" fillId="0" borderId="4" xfId="0" applyNumberFormat="1" applyFont="1" applyBorder="1" applyAlignment="1">
      <alignment horizontal="left" vertical="top" shrinkToFit="1"/>
    </xf>
    <xf numFmtId="2" fontId="26" fillId="0" borderId="4" xfId="0" applyNumberFormat="1" applyFont="1" applyBorder="1" applyAlignment="1">
      <alignment horizontal="left" vertical="top" shrinkToFit="1"/>
    </xf>
    <xf numFmtId="164" fontId="27" fillId="7" borderId="4" xfId="0" applyNumberFormat="1" applyFont="1" applyFill="1" applyBorder="1" applyAlignment="1">
      <alignment horizontal="left" vertical="top" shrinkToFit="1"/>
    </xf>
    <xf numFmtId="2" fontId="27" fillId="8" borderId="4" xfId="0" applyNumberFormat="1" applyFont="1" applyFill="1" applyBorder="1" applyAlignment="1">
      <alignment horizontal="left" vertical="top" shrinkToFit="1"/>
    </xf>
    <xf numFmtId="1" fontId="27" fillId="8" borderId="4" xfId="0" applyNumberFormat="1" applyFont="1" applyFill="1" applyBorder="1" applyAlignment="1">
      <alignment horizontal="left" vertical="top" shrinkToFit="1"/>
    </xf>
    <xf numFmtId="164" fontId="0" fillId="7" borderId="4" xfId="0" applyNumberFormat="1" applyFill="1" applyBorder="1" applyAlignment="1">
      <alignment horizontal="left" wrapText="1"/>
    </xf>
    <xf numFmtId="1" fontId="0" fillId="7" borderId="4" xfId="0" applyNumberFormat="1" applyFill="1" applyBorder="1" applyAlignment="1">
      <alignment horizontal="left" wrapText="1"/>
    </xf>
    <xf numFmtId="164" fontId="28" fillId="7" borderId="4" xfId="0" applyNumberFormat="1" applyFont="1" applyFill="1" applyBorder="1" applyAlignment="1">
      <alignment horizontal="left" vertical="top" shrinkToFit="1"/>
    </xf>
    <xf numFmtId="1" fontId="28" fillId="7" borderId="4" xfId="0" applyNumberFormat="1" applyFont="1" applyFill="1" applyBorder="1" applyAlignment="1">
      <alignment horizontal="center" vertical="top" shrinkToFit="1"/>
    </xf>
    <xf numFmtId="164" fontId="29" fillId="9" borderId="4" xfId="0" applyNumberFormat="1" applyFont="1" applyFill="1" applyBorder="1" applyAlignment="1">
      <alignment horizontal="left" vertical="top" wrapText="1"/>
    </xf>
    <xf numFmtId="1" fontId="30" fillId="9" borderId="4" xfId="0" applyNumberFormat="1" applyFont="1" applyFill="1" applyBorder="1" applyAlignment="1">
      <alignment horizontal="right" vertical="top" indent="11" shrinkToFit="1"/>
    </xf>
    <xf numFmtId="164" fontId="0" fillId="9" borderId="4" xfId="0" applyNumberFormat="1" applyFill="1" applyBorder="1" applyAlignment="1">
      <alignment horizontal="left" wrapText="1"/>
    </xf>
    <xf numFmtId="1" fontId="30" fillId="9" borderId="4" xfId="0" applyNumberFormat="1" applyFont="1" applyFill="1" applyBorder="1" applyAlignment="1">
      <alignment horizontal="right" vertical="top" indent="12" shrinkToFit="1"/>
    </xf>
    <xf numFmtId="1" fontId="30" fillId="9" borderId="4" xfId="0" applyNumberFormat="1" applyFont="1" applyFill="1" applyBorder="1" applyAlignment="1">
      <alignment horizontal="center" vertical="top" shrinkToFit="1"/>
    </xf>
    <xf numFmtId="164" fontId="32" fillId="0" borderId="4" xfId="0" applyNumberFormat="1" applyFont="1" applyBorder="1" applyAlignment="1">
      <alignment horizontal="left" vertical="top" shrinkToFit="1"/>
    </xf>
    <xf numFmtId="164" fontId="33" fillId="0" borderId="4" xfId="0" applyNumberFormat="1" applyFont="1" applyBorder="1" applyAlignment="1">
      <alignment horizontal="left" vertical="top" shrinkToFit="1"/>
    </xf>
    <xf numFmtId="164" fontId="30" fillId="0" borderId="4" xfId="0" applyNumberFormat="1" applyFont="1" applyBorder="1" applyAlignment="1">
      <alignment horizontal="left" vertical="top" shrinkToFit="1"/>
    </xf>
    <xf numFmtId="164" fontId="34" fillId="0" borderId="4" xfId="0" applyNumberFormat="1" applyFont="1" applyBorder="1" applyAlignment="1">
      <alignment horizontal="left" vertical="top" shrinkToFit="1"/>
    </xf>
    <xf numFmtId="164" fontId="35" fillId="0" borderId="4" xfId="0" applyNumberFormat="1" applyFont="1" applyBorder="1" applyAlignment="1">
      <alignment horizontal="left" vertical="top" wrapText="1"/>
    </xf>
    <xf numFmtId="164" fontId="36" fillId="0" borderId="4" xfId="0" applyNumberFormat="1" applyFont="1" applyBorder="1" applyAlignment="1">
      <alignment horizontal="left" vertical="top" wrapText="1"/>
    </xf>
    <xf numFmtId="164" fontId="37" fillId="10" borderId="2" xfId="0" applyNumberFormat="1" applyFont="1" applyFill="1" applyBorder="1" applyAlignment="1">
      <alignment horizontal="left" vertical="top" wrapText="1"/>
    </xf>
    <xf numFmtId="164" fontId="35" fillId="0" borderId="2" xfId="0" applyNumberFormat="1" applyFont="1" applyBorder="1" applyAlignment="1">
      <alignment horizontal="left" vertical="top" wrapText="1"/>
    </xf>
    <xf numFmtId="164" fontId="29" fillId="0" borderId="2" xfId="0" applyNumberFormat="1" applyFont="1" applyBorder="1" applyAlignment="1">
      <alignment horizontal="left" vertical="top" wrapText="1"/>
    </xf>
    <xf numFmtId="164" fontId="38" fillId="10" borderId="4" xfId="0" applyNumberFormat="1" applyFont="1" applyFill="1" applyBorder="1" applyAlignment="1">
      <alignment horizontal="left" vertical="top" shrinkToFit="1"/>
    </xf>
    <xf numFmtId="164" fontId="0" fillId="9" borderId="1" xfId="0" applyNumberFormat="1" applyFill="1" applyBorder="1" applyAlignment="1">
      <alignment horizontal="left" wrapText="1"/>
    </xf>
    <xf numFmtId="164" fontId="0" fillId="9" borderId="2" xfId="0" applyNumberFormat="1" applyFill="1" applyBorder="1" applyAlignment="1">
      <alignment horizontal="left" wrapText="1"/>
    </xf>
    <xf numFmtId="164" fontId="22" fillId="0" borderId="14" xfId="0" applyNumberFormat="1" applyFont="1" applyBorder="1" applyAlignment="1">
      <alignment horizontal="left" vertical="top" wrapText="1"/>
    </xf>
    <xf numFmtId="164" fontId="20" fillId="0" borderId="4" xfId="0" applyNumberFormat="1" applyFont="1" applyBorder="1" applyAlignment="1">
      <alignment horizontal="left" vertical="top" shrinkToFit="1"/>
    </xf>
    <xf numFmtId="164" fontId="0" fillId="0" borderId="15" xfId="0" applyNumberFormat="1" applyBorder="1" applyAlignment="1">
      <alignment horizontal="left" vertical="center" wrapText="1"/>
    </xf>
    <xf numFmtId="164" fontId="39" fillId="7" borderId="4" xfId="0" applyNumberFormat="1" applyFont="1" applyFill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164" fontId="22" fillId="7" borderId="4" xfId="0" applyNumberFormat="1" applyFont="1" applyFill="1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 wrapText="1"/>
    </xf>
    <xf numFmtId="164" fontId="30" fillId="7" borderId="4" xfId="0" applyNumberFormat="1" applyFont="1" applyFill="1" applyBorder="1" applyAlignment="1">
      <alignment horizontal="left" vertical="top" shrinkToFit="1"/>
    </xf>
    <xf numFmtId="1" fontId="40" fillId="7" borderId="4" xfId="0" applyNumberFormat="1" applyFont="1" applyFill="1" applyBorder="1" applyAlignment="1">
      <alignment horizontal="left" vertical="top" shrinkToFit="1"/>
    </xf>
    <xf numFmtId="2" fontId="0" fillId="7" borderId="4" xfId="0" applyNumberFormat="1" applyFill="1" applyBorder="1" applyAlignment="1">
      <alignment horizontal="left" wrapText="1"/>
    </xf>
    <xf numFmtId="164" fontId="0" fillId="9" borderId="4" xfId="0" applyNumberFormat="1" applyFill="1" applyBorder="1" applyAlignment="1">
      <alignment horizontal="left" vertical="center" wrapText="1"/>
    </xf>
    <xf numFmtId="164" fontId="0" fillId="9" borderId="5" xfId="0" applyNumberFormat="1" applyFill="1" applyBorder="1" applyAlignment="1">
      <alignment horizontal="left" vertical="center" wrapText="1"/>
    </xf>
    <xf numFmtId="164" fontId="0" fillId="9" borderId="2" xfId="0" applyNumberFormat="1" applyFill="1" applyBorder="1" applyAlignment="1">
      <alignment horizontal="left" vertical="center" wrapText="1"/>
    </xf>
    <xf numFmtId="2" fontId="30" fillId="0" borderId="4" xfId="0" applyNumberFormat="1" applyFont="1" applyBorder="1" applyAlignment="1">
      <alignment horizontal="left" vertical="top" shrinkToFit="1"/>
    </xf>
    <xf numFmtId="2" fontId="34" fillId="0" borderId="4" xfId="0" applyNumberFormat="1" applyFont="1" applyBorder="1" applyAlignment="1">
      <alignment horizontal="left" vertical="top" shrinkToFit="1"/>
    </xf>
    <xf numFmtId="164" fontId="0" fillId="0" borderId="16" xfId="0" applyNumberFormat="1" applyBorder="1" applyAlignment="1">
      <alignment horizontal="left" vertical="center" wrapText="1"/>
    </xf>
    <xf numFmtId="164" fontId="29" fillId="0" borderId="4" xfId="0" applyNumberFormat="1" applyFont="1" applyBorder="1" applyAlignment="1">
      <alignment horizontal="left" vertical="top" wrapText="1"/>
    </xf>
    <xf numFmtId="164" fontId="35" fillId="0" borderId="12" xfId="0" applyNumberFormat="1" applyFont="1" applyBorder="1" applyAlignment="1">
      <alignment horizontal="left" vertical="top" wrapText="1"/>
    </xf>
    <xf numFmtId="164" fontId="0" fillId="0" borderId="12" xfId="0" applyNumberFormat="1" applyBorder="1" applyAlignment="1">
      <alignment horizontal="left" vertical="center" wrapText="1"/>
    </xf>
    <xf numFmtId="164" fontId="29" fillId="0" borderId="12" xfId="0" applyNumberFormat="1" applyFont="1" applyBorder="1" applyAlignment="1">
      <alignment horizontal="left" vertical="top" wrapText="1"/>
    </xf>
    <xf numFmtId="0" fontId="0" fillId="11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164" fontId="0" fillId="0" borderId="20" xfId="0" applyNumberFormat="1" applyBorder="1" applyAlignment="1">
      <alignment horizontal="left" wrapText="1"/>
    </xf>
    <xf numFmtId="164" fontId="0" fillId="0" borderId="21" xfId="0" applyNumberFormat="1" applyBorder="1" applyAlignment="1">
      <alignment horizontal="left" vertical="center" wrapText="1"/>
    </xf>
    <xf numFmtId="164" fontId="0" fillId="0" borderId="22" xfId="0" applyNumberFormat="1" applyBorder="1" applyAlignment="1">
      <alignment horizontal="left" wrapText="1"/>
    </xf>
    <xf numFmtId="164" fontId="26" fillId="0" borderId="22" xfId="0" applyNumberFormat="1" applyFont="1" applyBorder="1" applyAlignment="1">
      <alignment horizontal="left" vertical="top" wrapText="1"/>
    </xf>
    <xf numFmtId="2" fontId="26" fillId="0" borderId="22" xfId="0" applyNumberFormat="1" applyFont="1" applyBorder="1" applyAlignment="1">
      <alignment horizontal="left" vertical="top" shrinkToFit="1"/>
    </xf>
    <xf numFmtId="164" fontId="0" fillId="9" borderId="22" xfId="0" applyNumberFormat="1" applyFill="1" applyBorder="1" applyAlignment="1">
      <alignment horizontal="left" wrapText="1"/>
    </xf>
    <xf numFmtId="164" fontId="34" fillId="0" borderId="22" xfId="0" applyNumberFormat="1" applyFont="1" applyBorder="1" applyAlignment="1">
      <alignment horizontal="left" vertical="top" shrinkToFit="1"/>
    </xf>
    <xf numFmtId="164" fontId="35" fillId="0" borderId="22" xfId="0" applyNumberFormat="1" applyFont="1" applyBorder="1" applyAlignment="1">
      <alignment horizontal="left" vertical="top" wrapText="1"/>
    </xf>
    <xf numFmtId="164" fontId="0" fillId="0" borderId="9" xfId="0" applyNumberFormat="1" applyBorder="1" applyAlignment="1">
      <alignment horizontal="left" vertical="center" wrapText="1"/>
    </xf>
    <xf numFmtId="164" fontId="0" fillId="9" borderId="22" xfId="0" applyNumberFormat="1" applyFill="1" applyBorder="1" applyAlignment="1">
      <alignment horizontal="left" vertical="center" wrapText="1"/>
    </xf>
    <xf numFmtId="164" fontId="29" fillId="0" borderId="23" xfId="0" applyNumberFormat="1" applyFont="1" applyBorder="1" applyAlignment="1">
      <alignment horizontal="left" vertical="top" wrapText="1"/>
    </xf>
    <xf numFmtId="164" fontId="35" fillId="0" borderId="10" xfId="0" applyNumberFormat="1" applyFont="1" applyBorder="1" applyAlignment="1">
      <alignment horizontal="left" vertical="top" wrapText="1"/>
    </xf>
    <xf numFmtId="164" fontId="0" fillId="0" borderId="20" xfId="0" applyNumberFormat="1" applyBorder="1" applyAlignment="1">
      <alignment horizontal="left" vertical="center" wrapText="1"/>
    </xf>
    <xf numFmtId="164" fontId="56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wrapText="1"/>
    </xf>
    <xf numFmtId="164" fontId="0" fillId="0" borderId="24" xfId="0" applyNumberFormat="1" applyBorder="1" applyAlignment="1">
      <alignment horizontal="left" wrapText="1"/>
    </xf>
    <xf numFmtId="164" fontId="57" fillId="0" borderId="0" xfId="0" applyNumberFormat="1" applyFont="1" applyAlignment="1">
      <alignment horizontal="left" vertical="center" wrapText="1"/>
    </xf>
    <xf numFmtId="164" fontId="56" fillId="0" borderId="26" xfId="0" applyNumberFormat="1" applyFont="1" applyBorder="1" applyAlignment="1">
      <alignment horizontal="left" vertical="center" wrapText="1"/>
    </xf>
    <xf numFmtId="164" fontId="58" fillId="0" borderId="8" xfId="0" applyNumberFormat="1" applyFont="1" applyBorder="1" applyAlignment="1">
      <alignment horizontal="left" vertical="center" wrapText="1"/>
    </xf>
    <xf numFmtId="164" fontId="57" fillId="0" borderId="28" xfId="0" applyNumberFormat="1" applyFont="1" applyBorder="1" applyAlignment="1">
      <alignment horizontal="left" vertical="center" wrapText="1"/>
    </xf>
    <xf numFmtId="164" fontId="57" fillId="0" borderId="25" xfId="0" applyNumberFormat="1" applyFont="1" applyBorder="1" applyAlignment="1">
      <alignment horizontal="left" vertical="center" wrapText="1"/>
    </xf>
    <xf numFmtId="164" fontId="58" fillId="0" borderId="27" xfId="0" applyNumberFormat="1" applyFont="1" applyBorder="1" applyAlignment="1">
      <alignment horizontal="left" vertical="center" wrapText="1"/>
    </xf>
    <xf numFmtId="164" fontId="58" fillId="0" borderId="28" xfId="0" applyNumberFormat="1" applyFont="1" applyBorder="1" applyAlignment="1">
      <alignment horizontal="left" vertical="center" wrapText="1"/>
    </xf>
    <xf numFmtId="164" fontId="58" fillId="0" borderId="25" xfId="0" applyNumberFormat="1" applyFont="1" applyBorder="1" applyAlignment="1">
      <alignment horizontal="left" vertical="center" wrapText="1"/>
    </xf>
    <xf numFmtId="164" fontId="0" fillId="0" borderId="29" xfId="0" applyNumberFormat="1" applyBorder="1" applyAlignment="1">
      <alignment horizontal="left" wrapText="1"/>
    </xf>
    <xf numFmtId="164" fontId="0" fillId="0" borderId="30" xfId="0" applyNumberFormat="1" applyBorder="1" applyAlignment="1">
      <alignment horizontal="left" wrapText="1"/>
    </xf>
    <xf numFmtId="164" fontId="0" fillId="0" borderId="10" xfId="0" applyNumberFormat="1" applyBorder="1" applyAlignment="1">
      <alignment horizontal="left" vertical="center" wrapText="1"/>
    </xf>
    <xf numFmtId="164" fontId="0" fillId="0" borderId="31" xfId="0" applyNumberFormat="1" applyBorder="1" applyAlignment="1">
      <alignment horizontal="left" wrapText="1"/>
    </xf>
    <xf numFmtId="164" fontId="0" fillId="0" borderId="32" xfId="0" applyNumberFormat="1" applyBorder="1" applyAlignment="1">
      <alignment horizontal="left" wrapText="1"/>
    </xf>
    <xf numFmtId="164" fontId="57" fillId="0" borderId="0" xfId="0" applyNumberFormat="1" applyFont="1" applyAlignment="1">
      <alignment horizontal="center" vertical="center" wrapText="1"/>
    </xf>
    <xf numFmtId="166" fontId="57" fillId="0" borderId="0" xfId="0" applyNumberFormat="1" applyFont="1" applyAlignment="1">
      <alignment horizontal="left" vertical="center" wrapText="1"/>
    </xf>
    <xf numFmtId="167" fontId="57" fillId="0" borderId="0" xfId="0" applyNumberFormat="1" applyFont="1" applyAlignment="1">
      <alignment horizontal="center" vertical="center" wrapText="1"/>
    </xf>
    <xf numFmtId="164" fontId="59" fillId="0" borderId="0" xfId="0" applyNumberFormat="1" applyFont="1" applyAlignment="1">
      <alignment horizontal="center" vertical="center" wrapText="1"/>
    </xf>
    <xf numFmtId="164" fontId="0" fillId="0" borderId="30" xfId="0" applyNumberFormat="1" applyBorder="1" applyAlignment="1">
      <alignment horizontal="left" vertical="center" wrapText="1"/>
    </xf>
    <xf numFmtId="164" fontId="0" fillId="0" borderId="33" xfId="0" applyNumberFormat="1" applyBorder="1" applyAlignment="1">
      <alignment horizontal="left" vertical="center" wrapText="1"/>
    </xf>
    <xf numFmtId="164" fontId="0" fillId="0" borderId="34" xfId="0" applyNumberFormat="1" applyBorder="1" applyAlignment="1">
      <alignment horizontal="left" wrapText="1"/>
    </xf>
    <xf numFmtId="164" fontId="0" fillId="0" borderId="35" xfId="0" applyNumberFormat="1" applyBorder="1" applyAlignment="1">
      <alignment horizontal="left" vertical="center" wrapText="1"/>
    </xf>
    <xf numFmtId="164" fontId="1" fillId="2" borderId="36" xfId="0" applyNumberFormat="1" applyFont="1" applyFill="1" applyBorder="1" applyAlignment="1">
      <alignment horizontal="center" vertical="center" wrapText="1"/>
    </xf>
    <xf numFmtId="165" fontId="7" fillId="2" borderId="39" xfId="0" applyNumberFormat="1" applyFont="1" applyFill="1" applyBorder="1" applyAlignment="1">
      <alignment horizontal="left" vertical="top" wrapText="1" indent="15"/>
    </xf>
    <xf numFmtId="164" fontId="10" fillId="2" borderId="40" xfId="0" applyNumberFormat="1" applyFont="1" applyFill="1" applyBorder="1" applyAlignment="1">
      <alignment horizontal="right" vertical="top" wrapText="1" indent="5"/>
    </xf>
    <xf numFmtId="164" fontId="13" fillId="2" borderId="41" xfId="0" applyNumberFormat="1" applyFont="1" applyFill="1" applyBorder="1" applyAlignment="1">
      <alignment horizontal="center" vertical="top" wrapText="1"/>
    </xf>
    <xf numFmtId="164" fontId="16" fillId="2" borderId="40" xfId="0" applyNumberFormat="1" applyFont="1" applyFill="1" applyBorder="1" applyAlignment="1">
      <alignment horizontal="right" vertical="top" indent="5" shrinkToFit="1"/>
    </xf>
    <xf numFmtId="164" fontId="0" fillId="2" borderId="44" xfId="0" applyNumberFormat="1" applyFill="1" applyBorder="1" applyAlignment="1">
      <alignment horizontal="left" wrapText="1"/>
    </xf>
    <xf numFmtId="164" fontId="66" fillId="0" borderId="45" xfId="0" applyNumberFormat="1" applyFont="1" applyBorder="1" applyAlignment="1">
      <alignment horizontal="center" vertical="center" wrapText="1"/>
    </xf>
    <xf numFmtId="164" fontId="66" fillId="0" borderId="46" xfId="0" applyNumberFormat="1" applyFont="1" applyBorder="1" applyAlignment="1">
      <alignment horizontal="center" vertical="center" wrapText="1"/>
    </xf>
    <xf numFmtId="0" fontId="67" fillId="0" borderId="0" xfId="0" applyFont="1"/>
    <xf numFmtId="164" fontId="68" fillId="0" borderId="15" xfId="0" applyNumberFormat="1" applyFont="1" applyBorder="1" applyAlignment="1">
      <alignment horizontal="left" vertical="center" wrapText="1"/>
    </xf>
    <xf numFmtId="164" fontId="68" fillId="0" borderId="50" xfId="0" applyNumberFormat="1" applyFont="1" applyBorder="1" applyAlignment="1">
      <alignment horizontal="center" vertical="center" wrapText="1"/>
    </xf>
    <xf numFmtId="164" fontId="68" fillId="0" borderId="51" xfId="0" applyNumberFormat="1" applyFont="1" applyBorder="1" applyAlignment="1">
      <alignment horizontal="center" vertical="center" wrapText="1"/>
    </xf>
    <xf numFmtId="164" fontId="68" fillId="0" borderId="5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wrapText="1"/>
    </xf>
    <xf numFmtId="164" fontId="57" fillId="0" borderId="0" xfId="0" applyNumberFormat="1" applyFont="1" applyAlignment="1">
      <alignment horizontal="center" vertical="center" wrapText="1"/>
    </xf>
    <xf numFmtId="164" fontId="57" fillId="0" borderId="27" xfId="0" applyNumberFormat="1" applyFont="1" applyBorder="1" applyAlignment="1">
      <alignment horizontal="center" vertical="center" wrapText="1"/>
    </xf>
    <xf numFmtId="164" fontId="57" fillId="0" borderId="8" xfId="0" applyNumberFormat="1" applyFont="1" applyBorder="1" applyAlignment="1">
      <alignment horizontal="center" vertical="center" wrapText="1"/>
    </xf>
    <xf numFmtId="164" fontId="19" fillId="7" borderId="4" xfId="0" applyNumberFormat="1" applyFont="1" applyFill="1" applyBorder="1" applyAlignment="1">
      <alignment horizontal="left" vertical="top" wrapText="1"/>
    </xf>
    <xf numFmtId="164" fontId="0" fillId="0" borderId="11" xfId="0" applyNumberFormat="1" applyBorder="1" applyAlignment="1">
      <alignment horizontal="left" vertical="center" wrapText="1"/>
    </xf>
    <xf numFmtId="164" fontId="8" fillId="2" borderId="7" xfId="0" applyNumberFormat="1" applyFont="1" applyFill="1" applyBorder="1" applyAlignment="1">
      <alignment horizontal="center" vertical="top"/>
    </xf>
    <xf numFmtId="164" fontId="14" fillId="2" borderId="4" xfId="0" applyNumberFormat="1" applyFont="1" applyFill="1" applyBorder="1" applyAlignment="1">
      <alignment horizontal="center" vertical="top" wrapText="1"/>
    </xf>
    <xf numFmtId="164" fontId="19" fillId="2" borderId="42" xfId="0" applyNumberFormat="1" applyFont="1" applyFill="1" applyBorder="1" applyAlignment="1">
      <alignment horizontal="left" vertical="top" wrapText="1"/>
    </xf>
    <xf numFmtId="164" fontId="19" fillId="2" borderId="43" xfId="0" applyNumberFormat="1" applyFont="1" applyFill="1" applyBorder="1" applyAlignment="1">
      <alignment horizontal="left" vertical="top" wrapText="1"/>
    </xf>
    <xf numFmtId="164" fontId="2" fillId="2" borderId="37" xfId="0" applyNumberFormat="1" applyFont="1" applyFill="1" applyBorder="1" applyAlignment="1">
      <alignment horizontal="left" vertical="center" wrapText="1" indent="12"/>
    </xf>
    <xf numFmtId="164" fontId="3" fillId="2" borderId="37" xfId="0" applyNumberFormat="1" applyFont="1" applyFill="1" applyBorder="1" applyAlignment="1">
      <alignment horizontal="left" vertical="top" wrapText="1" indent="1"/>
    </xf>
    <xf numFmtId="164" fontId="3" fillId="2" borderId="38" xfId="0" applyNumberFormat="1" applyFont="1" applyFill="1" applyBorder="1" applyAlignment="1">
      <alignment horizontal="left" vertical="top" wrapText="1" indent="1"/>
    </xf>
    <xf numFmtId="164" fontId="0" fillId="0" borderId="4" xfId="0" applyNumberFormat="1" applyBorder="1" applyAlignment="1">
      <alignment horizontal="left" wrapText="1"/>
    </xf>
    <xf numFmtId="164" fontId="41" fillId="0" borderId="4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 wrapText="1"/>
    </xf>
    <xf numFmtId="164" fontId="31" fillId="0" borderId="4" xfId="0" applyNumberFormat="1" applyFont="1" applyBorder="1" applyAlignment="1">
      <alignment horizontal="left" vertical="top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164" fontId="66" fillId="0" borderId="45" xfId="0" applyNumberFormat="1" applyFont="1" applyBorder="1" applyAlignment="1">
      <alignment horizontal="center" vertical="center" textRotation="255" wrapText="1"/>
    </xf>
    <xf numFmtId="164" fontId="66" fillId="0" borderId="46" xfId="0" applyNumberFormat="1" applyFont="1" applyBorder="1" applyAlignment="1">
      <alignment horizontal="center" vertical="center" textRotation="255" wrapText="1"/>
    </xf>
    <xf numFmtId="164" fontId="66" fillId="0" borderId="47" xfId="0" applyNumberFormat="1" applyFont="1" applyBorder="1" applyAlignment="1">
      <alignment horizontal="center" vertical="center"/>
    </xf>
    <xf numFmtId="164" fontId="66" fillId="0" borderId="48" xfId="0" applyNumberFormat="1" applyFont="1" applyBorder="1" applyAlignment="1">
      <alignment horizontal="center" vertical="center"/>
    </xf>
    <xf numFmtId="164" fontId="66" fillId="0" borderId="49" xfId="0" applyNumberFormat="1" applyFont="1" applyBorder="1" applyAlignment="1">
      <alignment horizontal="center" vertical="center"/>
    </xf>
    <xf numFmtId="0" fontId="42" fillId="12" borderId="17" xfId="0" applyFont="1" applyFill="1" applyBorder="1" applyAlignment="1">
      <alignment horizontal="left" vertical="center" wrapText="1"/>
    </xf>
    <xf numFmtId="0" fontId="46" fillId="12" borderId="17" xfId="0" applyFont="1" applyFill="1" applyBorder="1" applyAlignment="1">
      <alignment horizontal="left" vertical="center" wrapText="1"/>
    </xf>
    <xf numFmtId="0" fontId="49" fillId="0" borderId="18" xfId="0" applyFont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left" vertical="center" wrapText="1"/>
    </xf>
    <xf numFmtId="164" fontId="23" fillId="0" borderId="21" xfId="0" applyNumberFormat="1" applyFont="1" applyBorder="1" applyAlignment="1">
      <alignment horizontal="center" vertical="top" wrapText="1"/>
    </xf>
    <xf numFmtId="164" fontId="23" fillId="0" borderId="51" xfId="0" applyNumberFormat="1" applyFont="1" applyBorder="1" applyAlignment="1">
      <alignment horizontal="center" vertical="top" wrapText="1"/>
    </xf>
    <xf numFmtId="164" fontId="23" fillId="0" borderId="52" xfId="0" applyNumberFormat="1" applyFont="1" applyBorder="1" applyAlignment="1">
      <alignment horizontal="center" vertical="top" wrapText="1"/>
    </xf>
    <xf numFmtId="164" fontId="23" fillId="0" borderId="53" xfId="0" applyNumberFormat="1" applyFont="1" applyBorder="1" applyAlignment="1">
      <alignment horizontal="center" vertical="top" wrapText="1"/>
    </xf>
    <xf numFmtId="164" fontId="23" fillId="0" borderId="23" xfId="0" applyNumberFormat="1" applyFont="1" applyBorder="1" applyAlignment="1">
      <alignment horizontal="center" vertical="top" wrapText="1"/>
    </xf>
    <xf numFmtId="164" fontId="23" fillId="0" borderId="5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B"/>
      <rgbColor rgb="FF808000"/>
      <rgbColor rgb="FF9400D3"/>
      <rgbColor rgb="FF008080"/>
      <rgbColor rgb="FFEEECE1"/>
      <rgbColor rgb="FF808080"/>
      <rgbColor rgb="FF778899"/>
      <rgbColor rgb="FF7030A0"/>
      <rgbColor rgb="FFFFFFD9"/>
      <rgbColor rgb="FFD5F4FF"/>
      <rgbColor rgb="FF660066"/>
      <rgbColor rgb="FFF4A46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8F7F2"/>
      <rgbColor rgb="FFE3E7DD"/>
      <rgbColor rgb="FFFDEADA"/>
      <rgbColor rgb="FF99CCFF"/>
      <rgbColor rgb="FFFF99CC"/>
      <rgbColor rgb="FFCC99FF"/>
      <rgbColor rgb="FFEDD6CF"/>
      <rgbColor rgb="FF558ED5"/>
      <rgbColor rgb="FF33CCCC"/>
      <rgbColor rgb="FF99CC00"/>
      <rgbColor rgb="FFFFCC00"/>
      <rgbColor rgb="FFFF8C00"/>
      <rgbColor rgb="FFFF6600"/>
      <rgbColor rgb="FF766F54"/>
      <rgbColor rgb="FFA9A9A9"/>
      <rgbColor rgb="FF002060"/>
      <rgbColor rgb="FF228B22"/>
      <rgbColor rgb="FF006400"/>
      <rgbColor rgb="FF59533F"/>
      <rgbColor rgb="FF7C240C"/>
      <rgbColor rgb="FF993366"/>
      <rgbColor rgb="FF1F497D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1208"/>
  <sheetViews>
    <sheetView tabSelected="1" zoomScale="65" zoomScaleNormal="65" workbookViewId="0">
      <selection activeCell="F13" sqref="F13"/>
    </sheetView>
  </sheetViews>
  <sheetFormatPr defaultRowHeight="13.2" x14ac:dyDescent="0.25"/>
  <cols>
    <col min="1" max="1" width="27.33203125" style="3" customWidth="1"/>
    <col min="2" max="2" width="24.77734375" style="3" customWidth="1"/>
    <col min="3" max="3" width="25.44140625" style="3" customWidth="1"/>
    <col min="4" max="4" width="17.77734375" style="3" customWidth="1"/>
    <col min="5" max="5" width="31.33203125" style="3" customWidth="1"/>
    <col min="6" max="6" width="34.6640625" style="3" customWidth="1"/>
    <col min="7" max="7" width="18.77734375" style="3" customWidth="1"/>
    <col min="8" max="8" width="4.21875" style="3" customWidth="1"/>
    <col min="9" max="9" width="41.109375" style="3" customWidth="1"/>
    <col min="10" max="10" width="22.6640625" style="3" customWidth="1"/>
    <col min="11" max="11" width="27.109375" style="3" customWidth="1"/>
    <col min="12" max="12" width="26" style="3" customWidth="1"/>
    <col min="13" max="13" width="28.88671875" style="3" customWidth="1"/>
    <col min="14" max="14" width="19.109375" style="3" bestFit="1" customWidth="1"/>
    <col min="15" max="15" width="19.77734375" style="3" bestFit="1" customWidth="1"/>
    <col min="16" max="16" width="21.21875" style="3" customWidth="1"/>
    <col min="17" max="17" width="25.44140625" style="3" customWidth="1"/>
    <col min="18" max="18" width="41.21875" style="3" customWidth="1"/>
    <col min="19" max="19" width="62" style="3" customWidth="1"/>
    <col min="20" max="20" width="23.21875" style="3" bestFit="1" customWidth="1"/>
    <col min="21" max="21" width="28" style="3" customWidth="1"/>
    <col min="22" max="22" width="20.109375" style="3" customWidth="1"/>
    <col min="23" max="23" width="23.33203125" style="3" customWidth="1"/>
    <col min="24" max="25" width="14.109375" style="3" customWidth="1"/>
    <col min="26" max="1027" width="9.33203125" style="3" customWidth="1"/>
  </cols>
  <sheetData>
    <row r="1" spans="1:25" ht="27" customHeight="1" thickBot="1" x14ac:dyDescent="0.3">
      <c r="A1" s="173" t="s">
        <v>66</v>
      </c>
      <c r="B1" s="174"/>
      <c r="C1" s="174"/>
      <c r="D1" s="174"/>
      <c r="E1" s="174"/>
      <c r="F1" s="174"/>
      <c r="G1" s="175"/>
      <c r="H1" s="4"/>
      <c r="I1" s="128"/>
      <c r="J1" s="128"/>
      <c r="K1" s="128"/>
      <c r="L1" s="128"/>
      <c r="M1" s="93"/>
      <c r="N1" s="111"/>
      <c r="O1" s="112"/>
      <c r="P1" s="144"/>
      <c r="Q1" s="145"/>
      <c r="R1" s="145"/>
      <c r="S1" s="145"/>
      <c r="T1" s="110"/>
      <c r="U1" s="114"/>
      <c r="V1" s="115"/>
      <c r="W1" s="113"/>
      <c r="X1" s="104"/>
      <c r="Y1" s="4"/>
    </row>
    <row r="2" spans="1:25" ht="25.8" customHeight="1" x14ac:dyDescent="0.25">
      <c r="A2" s="176"/>
      <c r="B2" s="177"/>
      <c r="C2" s="177"/>
      <c r="D2" s="177"/>
      <c r="E2" s="177"/>
      <c r="F2" s="177"/>
      <c r="G2" s="178"/>
      <c r="H2" s="125"/>
      <c r="I2" s="129" t="s">
        <v>65</v>
      </c>
      <c r="J2" s="152" t="s">
        <v>0</v>
      </c>
      <c r="K2" s="152"/>
      <c r="L2" s="153" t="s">
        <v>1</v>
      </c>
      <c r="M2" s="154"/>
      <c r="N2" s="108"/>
      <c r="O2" s="108"/>
      <c r="P2" s="143"/>
      <c r="Q2" s="143"/>
      <c r="R2" s="121"/>
      <c r="S2" s="121"/>
      <c r="T2" s="121"/>
      <c r="U2" s="121"/>
      <c r="V2" s="121"/>
      <c r="W2" s="121"/>
      <c r="X2" s="104"/>
      <c r="Y2" s="4"/>
    </row>
    <row r="3" spans="1:25" ht="27" customHeight="1" x14ac:dyDescent="0.25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12" t="s">
        <v>8</v>
      </c>
      <c r="H3" s="126"/>
      <c r="I3" s="130">
        <f>I4*M4</f>
        <v>4013768.7750000004</v>
      </c>
      <c r="J3" s="148" t="s">
        <v>9</v>
      </c>
      <c r="K3" s="148"/>
      <c r="L3" s="14" t="s">
        <v>10</v>
      </c>
      <c r="M3" s="131" t="s">
        <v>11</v>
      </c>
      <c r="N3" s="108"/>
      <c r="O3" s="122"/>
      <c r="P3" s="121"/>
      <c r="Q3" s="121"/>
      <c r="R3" s="121"/>
      <c r="S3" s="143"/>
      <c r="T3" s="121"/>
      <c r="U3" s="123"/>
      <c r="V3" s="123"/>
      <c r="W3" s="121"/>
      <c r="X3" s="104"/>
      <c r="Y3" s="4"/>
    </row>
    <row r="4" spans="1:25" ht="32.4" customHeight="1" x14ac:dyDescent="0.25">
      <c r="A4" s="15" t="s">
        <v>12</v>
      </c>
      <c r="B4" s="16">
        <f>N24</f>
        <v>332.25</v>
      </c>
      <c r="C4" s="16">
        <f>F24</f>
        <v>542.79999999999995</v>
      </c>
      <c r="D4" s="16">
        <f>V24</f>
        <v>414.875</v>
      </c>
      <c r="E4" s="16">
        <f>N61</f>
        <v>585.6</v>
      </c>
      <c r="F4" s="16">
        <f>F61</f>
        <v>4900.7</v>
      </c>
      <c r="G4" s="16">
        <f>V61</f>
        <v>1465.6</v>
      </c>
      <c r="H4" s="126"/>
      <c r="I4" s="132">
        <v>487</v>
      </c>
      <c r="J4" s="149" t="s">
        <v>13</v>
      </c>
      <c r="K4" s="149"/>
      <c r="L4" s="17">
        <f>B5+C5+D5+E5+F5+G5</f>
        <v>703</v>
      </c>
      <c r="M4" s="133">
        <f>B4+C4+D4+E4+F4+G4</f>
        <v>8241.8250000000007</v>
      </c>
      <c r="N4" s="108"/>
      <c r="O4" s="108"/>
      <c r="P4" s="121"/>
      <c r="Q4" s="121"/>
      <c r="R4" s="121"/>
      <c r="S4" s="143"/>
      <c r="T4" s="124"/>
      <c r="U4" s="121"/>
      <c r="V4" s="121"/>
      <c r="W4" s="121"/>
      <c r="X4" s="104"/>
      <c r="Y4" s="4"/>
    </row>
    <row r="5" spans="1:25" ht="23.1" customHeight="1" thickBot="1" x14ac:dyDescent="0.3">
      <c r="A5" s="18" t="s">
        <v>14</v>
      </c>
      <c r="B5" s="19">
        <f>K23</f>
        <v>55</v>
      </c>
      <c r="C5" s="19">
        <f>C23</f>
        <v>95</v>
      </c>
      <c r="D5" s="19">
        <f>S23</f>
        <v>58</v>
      </c>
      <c r="E5" s="19">
        <f>K60</f>
        <v>77</v>
      </c>
      <c r="F5" s="19">
        <f>C60</f>
        <v>323</v>
      </c>
      <c r="G5" s="20">
        <f>S60</f>
        <v>95</v>
      </c>
      <c r="H5" s="127"/>
      <c r="I5" s="150" t="s">
        <v>54</v>
      </c>
      <c r="J5" s="151"/>
      <c r="K5" s="151"/>
      <c r="L5" s="151"/>
      <c r="M5" s="134"/>
      <c r="N5" s="105"/>
      <c r="O5" s="105"/>
      <c r="P5" s="109"/>
      <c r="Q5" s="106"/>
      <c r="R5" s="107"/>
      <c r="S5" s="23"/>
      <c r="T5" s="116"/>
      <c r="U5" s="119"/>
      <c r="V5" s="107"/>
      <c r="W5" s="23"/>
      <c r="X5" s="22"/>
      <c r="Y5" s="22"/>
    </row>
    <row r="6" spans="1:25" ht="18" customHeight="1" x14ac:dyDescent="0.25">
      <c r="A6" s="23"/>
      <c r="B6" s="24"/>
      <c r="C6" s="24"/>
      <c r="D6" s="23"/>
      <c r="E6" s="23"/>
      <c r="F6" s="23"/>
      <c r="G6" s="23"/>
      <c r="H6" s="22"/>
      <c r="I6" s="23"/>
      <c r="J6" s="24"/>
      <c r="K6" s="24"/>
      <c r="L6" s="23"/>
      <c r="M6" s="23"/>
      <c r="N6" s="23"/>
      <c r="O6" s="23"/>
      <c r="P6" s="23"/>
      <c r="Q6" s="23"/>
      <c r="R6" s="25"/>
      <c r="S6" s="25"/>
      <c r="T6" s="117"/>
      <c r="U6" s="120"/>
      <c r="V6" s="92"/>
      <c r="W6" s="22"/>
      <c r="X6" s="22"/>
      <c r="Y6" s="22"/>
    </row>
    <row r="7" spans="1:25" ht="24" customHeight="1" x14ac:dyDescent="0.25">
      <c r="A7" s="6"/>
      <c r="B7" s="26">
        <v>2</v>
      </c>
      <c r="C7" s="27" t="s">
        <v>15</v>
      </c>
      <c r="D7" s="138" t="s">
        <v>16</v>
      </c>
      <c r="E7" s="139" t="s">
        <v>64</v>
      </c>
      <c r="F7" s="140"/>
      <c r="G7" s="141"/>
      <c r="H7" s="4"/>
      <c r="I7" s="6"/>
      <c r="J7" s="29">
        <v>1.5</v>
      </c>
      <c r="K7" s="30" t="s">
        <v>17</v>
      </c>
      <c r="L7" s="28" t="s">
        <v>18</v>
      </c>
      <c r="M7" s="5"/>
      <c r="N7" s="5"/>
      <c r="O7" s="93"/>
      <c r="P7" s="93"/>
      <c r="Q7" s="6"/>
      <c r="R7" s="31">
        <v>2.5</v>
      </c>
      <c r="S7" s="27" t="s">
        <v>15</v>
      </c>
      <c r="T7" s="28" t="s">
        <v>19</v>
      </c>
      <c r="U7" s="118"/>
      <c r="V7" s="5"/>
      <c r="W7" s="4"/>
      <c r="X7" s="4"/>
      <c r="Y7" s="4"/>
    </row>
    <row r="8" spans="1:25" ht="21" customHeight="1" x14ac:dyDescent="0.25">
      <c r="A8" s="32"/>
      <c r="B8" s="146" t="s">
        <v>20</v>
      </c>
      <c r="C8" s="146"/>
      <c r="D8" s="155"/>
      <c r="E8" s="155"/>
      <c r="F8" s="155"/>
      <c r="G8" s="21"/>
      <c r="H8" s="22"/>
      <c r="I8" s="32"/>
      <c r="J8" s="146" t="s">
        <v>20</v>
      </c>
      <c r="K8" s="146"/>
      <c r="L8" s="155"/>
      <c r="M8" s="155"/>
      <c r="N8" s="155"/>
      <c r="O8" s="94"/>
      <c r="P8" s="94"/>
      <c r="Q8" s="33"/>
      <c r="R8" s="146" t="s">
        <v>20</v>
      </c>
      <c r="S8" s="146"/>
      <c r="T8" s="155"/>
      <c r="U8" s="155"/>
      <c r="V8" s="155"/>
      <c r="W8" s="21"/>
      <c r="X8" s="22"/>
      <c r="Y8" s="22"/>
    </row>
    <row r="9" spans="1:25" ht="45.6" customHeight="1" x14ac:dyDescent="0.35">
      <c r="A9" s="158"/>
      <c r="B9" s="34" t="s">
        <v>21</v>
      </c>
      <c r="C9" s="34" t="s">
        <v>22</v>
      </c>
      <c r="D9" s="35" t="s">
        <v>23</v>
      </c>
      <c r="E9" s="36" t="s">
        <v>24</v>
      </c>
      <c r="F9" s="36" t="s">
        <v>25</v>
      </c>
      <c r="G9" s="7"/>
      <c r="H9" s="137"/>
      <c r="I9" s="6"/>
      <c r="J9" s="34" t="s">
        <v>21</v>
      </c>
      <c r="K9" s="34" t="s">
        <v>26</v>
      </c>
      <c r="L9" s="35" t="s">
        <v>23</v>
      </c>
      <c r="M9" s="36" t="s">
        <v>24</v>
      </c>
      <c r="N9" s="36" t="s">
        <v>25</v>
      </c>
      <c r="O9" s="95"/>
      <c r="P9" s="95"/>
      <c r="Q9" s="13"/>
      <c r="R9" s="34" t="s">
        <v>21</v>
      </c>
      <c r="S9" s="34" t="s">
        <v>26</v>
      </c>
      <c r="T9" s="35" t="s">
        <v>27</v>
      </c>
      <c r="U9" s="36" t="s">
        <v>24</v>
      </c>
      <c r="V9" s="36" t="s">
        <v>25</v>
      </c>
      <c r="W9" s="7"/>
      <c r="X9" s="4"/>
      <c r="Y9" s="4"/>
    </row>
    <row r="10" spans="1:25" ht="16.5" customHeight="1" x14ac:dyDescent="0.25">
      <c r="A10" s="158"/>
      <c r="B10" s="37">
        <v>6.4</v>
      </c>
      <c r="C10" s="38">
        <v>4</v>
      </c>
      <c r="D10" s="39">
        <f>B10*B7</f>
        <v>12.8</v>
      </c>
      <c r="E10" s="39">
        <f t="shared" ref="E10:E18" si="0">B10*C10</f>
        <v>25.6</v>
      </c>
      <c r="F10" s="39">
        <f>E10*B7</f>
        <v>51.2</v>
      </c>
      <c r="G10" s="21"/>
      <c r="H10" s="22"/>
      <c r="I10" s="32"/>
      <c r="J10" s="37">
        <v>2.15</v>
      </c>
      <c r="K10" s="38">
        <v>6</v>
      </c>
      <c r="L10" s="40">
        <f t="shared" ref="L10:L22" si="1">J10*$J$7</f>
        <v>3.2249999999999996</v>
      </c>
      <c r="M10" s="40">
        <f t="shared" ref="M10:M22" si="2">J10*K10</f>
        <v>12.899999999999999</v>
      </c>
      <c r="N10" s="40">
        <f t="shared" ref="N10:N22" si="3">M10*$J$7</f>
        <v>19.349999999999998</v>
      </c>
      <c r="O10" s="96"/>
      <c r="P10" s="96"/>
      <c r="Q10" s="33"/>
      <c r="R10" s="41">
        <v>2.2999999999999998</v>
      </c>
      <c r="S10" s="38">
        <v>12</v>
      </c>
      <c r="T10" s="40">
        <f t="shared" ref="T10:T22" si="4">R10*$R$7</f>
        <v>5.75</v>
      </c>
      <c r="U10" s="40">
        <f t="shared" ref="U10:U22" si="5">R10*S10</f>
        <v>27.599999999999998</v>
      </c>
      <c r="V10" s="40">
        <f t="shared" ref="V10:V22" si="6">U10*$R$7</f>
        <v>69</v>
      </c>
      <c r="W10" s="21"/>
      <c r="X10" s="22"/>
      <c r="Y10" s="22"/>
    </row>
    <row r="11" spans="1:25" ht="16.5" customHeight="1" x14ac:dyDescent="0.25">
      <c r="A11" s="32"/>
      <c r="B11" s="37">
        <v>1.1000000000000001</v>
      </c>
      <c r="C11" s="38">
        <v>9</v>
      </c>
      <c r="D11" s="39">
        <f>B11*B7</f>
        <v>2.2000000000000002</v>
      </c>
      <c r="E11" s="39">
        <f t="shared" si="0"/>
        <v>9.9</v>
      </c>
      <c r="F11" s="39">
        <f>E11*B7</f>
        <v>19.8</v>
      </c>
      <c r="G11" s="21"/>
      <c r="H11" s="22"/>
      <c r="I11" s="32"/>
      <c r="J11" s="37">
        <v>2.2000000000000002</v>
      </c>
      <c r="K11" s="38">
        <v>4</v>
      </c>
      <c r="L11" s="40">
        <f t="shared" si="1"/>
        <v>3.3000000000000003</v>
      </c>
      <c r="M11" s="40">
        <f t="shared" si="2"/>
        <v>8.8000000000000007</v>
      </c>
      <c r="N11" s="40">
        <f t="shared" si="3"/>
        <v>13.200000000000001</v>
      </c>
      <c r="O11" s="96"/>
      <c r="P11" s="96"/>
      <c r="Q11" s="33"/>
      <c r="R11" s="41">
        <v>2.5</v>
      </c>
      <c r="S11" s="38">
        <v>6</v>
      </c>
      <c r="T11" s="40">
        <f t="shared" si="4"/>
        <v>6.25</v>
      </c>
      <c r="U11" s="40">
        <f t="shared" si="5"/>
        <v>15</v>
      </c>
      <c r="V11" s="40">
        <f t="shared" si="6"/>
        <v>37.5</v>
      </c>
      <c r="W11" s="21"/>
      <c r="X11" s="22"/>
      <c r="Y11" s="22"/>
    </row>
    <row r="12" spans="1:25" ht="16.5" customHeight="1" x14ac:dyDescent="0.25">
      <c r="A12" s="32"/>
      <c r="B12" s="37">
        <v>5</v>
      </c>
      <c r="C12" s="38">
        <v>1</v>
      </c>
      <c r="D12" s="39">
        <f>B12*B7</f>
        <v>10</v>
      </c>
      <c r="E12" s="39">
        <f t="shared" si="0"/>
        <v>5</v>
      </c>
      <c r="F12" s="39">
        <f>E12*B7</f>
        <v>10</v>
      </c>
      <c r="G12" s="21"/>
      <c r="H12" s="22"/>
      <c r="I12" s="32"/>
      <c r="J12" s="37">
        <v>10.5</v>
      </c>
      <c r="K12" s="38">
        <v>6</v>
      </c>
      <c r="L12" s="40">
        <f t="shared" si="1"/>
        <v>15.75</v>
      </c>
      <c r="M12" s="40">
        <f t="shared" si="2"/>
        <v>63</v>
      </c>
      <c r="N12" s="40">
        <f t="shared" si="3"/>
        <v>94.5</v>
      </c>
      <c r="O12" s="96"/>
      <c r="P12" s="96"/>
      <c r="Q12" s="33"/>
      <c r="R12" s="41">
        <v>2.2000000000000002</v>
      </c>
      <c r="S12" s="38">
        <v>13</v>
      </c>
      <c r="T12" s="40">
        <f t="shared" si="4"/>
        <v>5.5</v>
      </c>
      <c r="U12" s="40">
        <f t="shared" si="5"/>
        <v>28.6</v>
      </c>
      <c r="V12" s="40">
        <f t="shared" si="6"/>
        <v>71.5</v>
      </c>
      <c r="W12" s="21"/>
      <c r="X12" s="22"/>
      <c r="Y12" s="22"/>
    </row>
    <row r="13" spans="1:25" ht="16.5" customHeight="1" x14ac:dyDescent="0.25">
      <c r="A13" s="32"/>
      <c r="B13" s="42">
        <v>3</v>
      </c>
      <c r="C13" s="43">
        <v>25</v>
      </c>
      <c r="D13" s="39">
        <f>B13*B7</f>
        <v>6</v>
      </c>
      <c r="E13" s="39">
        <f t="shared" si="0"/>
        <v>75</v>
      </c>
      <c r="F13" s="39">
        <f>E13*B7</f>
        <v>150</v>
      </c>
      <c r="G13" s="21" t="s">
        <v>28</v>
      </c>
      <c r="H13" s="22"/>
      <c r="I13" s="32"/>
      <c r="J13" s="37">
        <v>3.5</v>
      </c>
      <c r="K13" s="38">
        <v>1</v>
      </c>
      <c r="L13" s="40">
        <f t="shared" si="1"/>
        <v>5.25</v>
      </c>
      <c r="M13" s="40">
        <f t="shared" si="2"/>
        <v>3.5</v>
      </c>
      <c r="N13" s="40">
        <f t="shared" si="3"/>
        <v>5.25</v>
      </c>
      <c r="O13" s="96"/>
      <c r="P13" s="96"/>
      <c r="Q13" s="33"/>
      <c r="R13" s="41">
        <v>4.3</v>
      </c>
      <c r="S13" s="38">
        <v>6</v>
      </c>
      <c r="T13" s="40">
        <f t="shared" si="4"/>
        <v>10.75</v>
      </c>
      <c r="U13" s="40">
        <f t="shared" si="5"/>
        <v>25.799999999999997</v>
      </c>
      <c r="V13" s="40">
        <f t="shared" si="6"/>
        <v>64.5</v>
      </c>
      <c r="W13" s="21"/>
      <c r="X13" s="22"/>
      <c r="Y13" s="22"/>
    </row>
    <row r="14" spans="1:25" ht="16.5" customHeight="1" x14ac:dyDescent="0.25">
      <c r="A14" s="32"/>
      <c r="B14" s="37">
        <v>1</v>
      </c>
      <c r="C14" s="38">
        <v>3</v>
      </c>
      <c r="D14" s="39">
        <f>B14*B7</f>
        <v>2</v>
      </c>
      <c r="E14" s="39">
        <f t="shared" si="0"/>
        <v>3</v>
      </c>
      <c r="F14" s="39">
        <f>E14*B7</f>
        <v>6</v>
      </c>
      <c r="G14" s="21"/>
      <c r="H14" s="22"/>
      <c r="I14" s="32"/>
      <c r="J14" s="37">
        <v>9</v>
      </c>
      <c r="K14" s="38">
        <v>3</v>
      </c>
      <c r="L14" s="40">
        <f t="shared" si="1"/>
        <v>13.5</v>
      </c>
      <c r="M14" s="40">
        <f t="shared" si="2"/>
        <v>27</v>
      </c>
      <c r="N14" s="40">
        <f t="shared" si="3"/>
        <v>40.5</v>
      </c>
      <c r="O14" s="96"/>
      <c r="P14" s="96"/>
      <c r="Q14" s="33"/>
      <c r="R14" s="41">
        <v>1.5</v>
      </c>
      <c r="S14" s="38">
        <v>10</v>
      </c>
      <c r="T14" s="40">
        <f t="shared" si="4"/>
        <v>3.75</v>
      </c>
      <c r="U14" s="40">
        <f t="shared" si="5"/>
        <v>15</v>
      </c>
      <c r="V14" s="40">
        <f t="shared" si="6"/>
        <v>37.5</v>
      </c>
      <c r="W14" s="21"/>
      <c r="X14" s="22"/>
      <c r="Y14" s="22"/>
    </row>
    <row r="15" spans="1:25" ht="16.5" customHeight="1" x14ac:dyDescent="0.25">
      <c r="A15" s="32"/>
      <c r="B15" s="37">
        <v>3.4</v>
      </c>
      <c r="C15" s="38">
        <v>16</v>
      </c>
      <c r="D15" s="39">
        <f>B15*B7</f>
        <v>6.8</v>
      </c>
      <c r="E15" s="39">
        <f t="shared" si="0"/>
        <v>54.4</v>
      </c>
      <c r="F15" s="39">
        <f>E15*B7</f>
        <v>108.8</v>
      </c>
      <c r="G15" s="21"/>
      <c r="H15" s="22"/>
      <c r="I15" s="32"/>
      <c r="J15" s="37">
        <v>4</v>
      </c>
      <c r="K15" s="38">
        <v>14</v>
      </c>
      <c r="L15" s="40">
        <f t="shared" si="1"/>
        <v>6</v>
      </c>
      <c r="M15" s="40">
        <f t="shared" si="2"/>
        <v>56</v>
      </c>
      <c r="N15" s="40">
        <f t="shared" si="3"/>
        <v>84</v>
      </c>
      <c r="O15" s="96"/>
      <c r="P15" s="96"/>
      <c r="Q15" s="33"/>
      <c r="R15" s="41">
        <v>2.25</v>
      </c>
      <c r="S15" s="38">
        <v>3</v>
      </c>
      <c r="T15" s="40">
        <f t="shared" si="4"/>
        <v>5.625</v>
      </c>
      <c r="U15" s="40">
        <f t="shared" si="5"/>
        <v>6.75</v>
      </c>
      <c r="V15" s="40">
        <f t="shared" si="6"/>
        <v>16.875</v>
      </c>
      <c r="W15" s="21"/>
      <c r="X15" s="22"/>
      <c r="Y15" s="22"/>
    </row>
    <row r="16" spans="1:25" ht="18.600000000000001" customHeight="1" x14ac:dyDescent="0.25">
      <c r="A16" s="32"/>
      <c r="B16" s="37">
        <v>3.7</v>
      </c>
      <c r="C16" s="38">
        <v>13</v>
      </c>
      <c r="D16" s="39">
        <f>B16*B7</f>
        <v>7.4</v>
      </c>
      <c r="E16" s="39">
        <f t="shared" si="0"/>
        <v>48.1</v>
      </c>
      <c r="F16" s="39">
        <f>E16*B7</f>
        <v>96.2</v>
      </c>
      <c r="G16" s="21"/>
      <c r="H16" s="22"/>
      <c r="I16" s="32"/>
      <c r="J16" s="37">
        <v>2</v>
      </c>
      <c r="K16" s="38">
        <v>14</v>
      </c>
      <c r="L16" s="40">
        <f t="shared" si="1"/>
        <v>3</v>
      </c>
      <c r="M16" s="40">
        <f t="shared" si="2"/>
        <v>28</v>
      </c>
      <c r="N16" s="40">
        <f t="shared" si="3"/>
        <v>42</v>
      </c>
      <c r="O16" s="96"/>
      <c r="P16" s="96"/>
      <c r="Q16" s="33"/>
      <c r="R16" s="41">
        <v>5.9</v>
      </c>
      <c r="S16" s="38">
        <v>8</v>
      </c>
      <c r="T16" s="40">
        <f t="shared" si="4"/>
        <v>14.75</v>
      </c>
      <c r="U16" s="40">
        <f t="shared" si="5"/>
        <v>47.2</v>
      </c>
      <c r="V16" s="40">
        <f t="shared" si="6"/>
        <v>118</v>
      </c>
      <c r="W16" s="21"/>
      <c r="X16" s="22"/>
      <c r="Y16" s="22"/>
    </row>
    <row r="17" spans="1:25" ht="16.5" customHeight="1" x14ac:dyDescent="0.25">
      <c r="A17" s="32"/>
      <c r="B17" s="37">
        <v>2.2000000000000002</v>
      </c>
      <c r="C17" s="38">
        <v>12</v>
      </c>
      <c r="D17" s="39">
        <f>B17*B7</f>
        <v>4.4000000000000004</v>
      </c>
      <c r="E17" s="39">
        <f t="shared" si="0"/>
        <v>26.400000000000002</v>
      </c>
      <c r="F17" s="39">
        <f>E17*B7</f>
        <v>52.800000000000004</v>
      </c>
      <c r="G17" s="21"/>
      <c r="H17" s="22"/>
      <c r="I17" s="32"/>
      <c r="J17" s="37">
        <v>2.5</v>
      </c>
      <c r="K17" s="38">
        <v>4</v>
      </c>
      <c r="L17" s="40">
        <f t="shared" si="1"/>
        <v>3.75</v>
      </c>
      <c r="M17" s="40">
        <f t="shared" si="2"/>
        <v>10</v>
      </c>
      <c r="N17" s="40">
        <f t="shared" si="3"/>
        <v>15</v>
      </c>
      <c r="O17" s="96"/>
      <c r="P17" s="96"/>
      <c r="Q17" s="33"/>
      <c r="R17" s="44"/>
      <c r="S17" s="45"/>
      <c r="T17" s="40">
        <f t="shared" si="4"/>
        <v>0</v>
      </c>
      <c r="U17" s="40">
        <f t="shared" si="5"/>
        <v>0</v>
      </c>
      <c r="V17" s="40">
        <f t="shared" si="6"/>
        <v>0</v>
      </c>
      <c r="W17" s="21"/>
      <c r="X17" s="22"/>
      <c r="Y17" s="22"/>
    </row>
    <row r="18" spans="1:25" ht="20.100000000000001" customHeight="1" x14ac:dyDescent="0.25">
      <c r="A18" s="32"/>
      <c r="B18" s="37">
        <v>2</v>
      </c>
      <c r="C18" s="38">
        <v>12</v>
      </c>
      <c r="D18" s="39">
        <f>B18*B7</f>
        <v>4</v>
      </c>
      <c r="E18" s="39">
        <f t="shared" si="0"/>
        <v>24</v>
      </c>
      <c r="F18" s="39">
        <f>E18*B7</f>
        <v>48</v>
      </c>
      <c r="G18" s="21"/>
      <c r="H18" s="22"/>
      <c r="I18" s="32"/>
      <c r="J18" s="46">
        <v>4.0999999999999996</v>
      </c>
      <c r="K18" s="47">
        <v>3</v>
      </c>
      <c r="L18" s="40">
        <f t="shared" si="1"/>
        <v>6.1499999999999995</v>
      </c>
      <c r="M18" s="40">
        <f t="shared" si="2"/>
        <v>12.299999999999999</v>
      </c>
      <c r="N18" s="40">
        <f t="shared" si="3"/>
        <v>18.45</v>
      </c>
      <c r="O18" s="96"/>
      <c r="P18" s="96"/>
      <c r="Q18" s="33"/>
      <c r="R18" s="44"/>
      <c r="S18" s="45"/>
      <c r="T18" s="40">
        <f t="shared" si="4"/>
        <v>0</v>
      </c>
      <c r="U18" s="40">
        <f t="shared" si="5"/>
        <v>0</v>
      </c>
      <c r="V18" s="40">
        <f t="shared" si="6"/>
        <v>0</v>
      </c>
      <c r="W18" s="21"/>
      <c r="X18" s="22"/>
      <c r="Y18" s="22"/>
    </row>
    <row r="19" spans="1:25" ht="16.5" customHeight="1" x14ac:dyDescent="0.25">
      <c r="A19" s="32"/>
      <c r="B19" s="44"/>
      <c r="C19" s="45"/>
      <c r="D19" s="39">
        <v>0</v>
      </c>
      <c r="E19" s="39">
        <v>0</v>
      </c>
      <c r="F19" s="39">
        <v>0</v>
      </c>
      <c r="G19" s="21"/>
      <c r="H19" s="22"/>
      <c r="I19" s="32"/>
      <c r="J19" s="44"/>
      <c r="K19" s="45"/>
      <c r="L19" s="40">
        <f t="shared" si="1"/>
        <v>0</v>
      </c>
      <c r="M19" s="40">
        <f t="shared" si="2"/>
        <v>0</v>
      </c>
      <c r="N19" s="40">
        <f t="shared" si="3"/>
        <v>0</v>
      </c>
      <c r="O19" s="96"/>
      <c r="P19" s="96"/>
      <c r="Q19" s="33"/>
      <c r="R19" s="44"/>
      <c r="S19" s="45"/>
      <c r="T19" s="40">
        <f t="shared" si="4"/>
        <v>0</v>
      </c>
      <c r="U19" s="40">
        <f t="shared" si="5"/>
        <v>0</v>
      </c>
      <c r="V19" s="40">
        <f t="shared" si="6"/>
        <v>0</v>
      </c>
      <c r="W19" s="21"/>
      <c r="X19" s="22"/>
      <c r="Y19" s="22"/>
    </row>
    <row r="20" spans="1:25" ht="16.5" customHeight="1" x14ac:dyDescent="0.25">
      <c r="A20" s="32"/>
      <c r="B20" s="44"/>
      <c r="C20" s="45"/>
      <c r="D20" s="39">
        <v>0</v>
      </c>
      <c r="E20" s="39">
        <v>0</v>
      </c>
      <c r="F20" s="39">
        <v>0</v>
      </c>
      <c r="G20" s="21"/>
      <c r="H20" s="22"/>
      <c r="I20" s="32"/>
      <c r="J20" s="44"/>
      <c r="K20" s="45"/>
      <c r="L20" s="40">
        <f t="shared" si="1"/>
        <v>0</v>
      </c>
      <c r="M20" s="40">
        <f t="shared" si="2"/>
        <v>0</v>
      </c>
      <c r="N20" s="40">
        <f t="shared" si="3"/>
        <v>0</v>
      </c>
      <c r="O20" s="96"/>
      <c r="P20" s="96"/>
      <c r="Q20" s="33"/>
      <c r="R20" s="44"/>
      <c r="S20" s="45"/>
      <c r="T20" s="40">
        <f t="shared" si="4"/>
        <v>0</v>
      </c>
      <c r="U20" s="40">
        <f t="shared" si="5"/>
        <v>0</v>
      </c>
      <c r="V20" s="40">
        <f t="shared" si="6"/>
        <v>0</v>
      </c>
      <c r="W20" s="21"/>
      <c r="X20" s="22"/>
      <c r="Y20" s="22"/>
    </row>
    <row r="21" spans="1:25" ht="16.5" customHeight="1" x14ac:dyDescent="0.25">
      <c r="A21" s="32"/>
      <c r="B21" s="44"/>
      <c r="C21" s="45"/>
      <c r="D21" s="39">
        <v>0</v>
      </c>
      <c r="E21" s="39">
        <v>0</v>
      </c>
      <c r="F21" s="39">
        <v>0</v>
      </c>
      <c r="G21" s="21"/>
      <c r="H21" s="22"/>
      <c r="I21" s="32"/>
      <c r="J21" s="44"/>
      <c r="K21" s="45"/>
      <c r="L21" s="40">
        <f t="shared" si="1"/>
        <v>0</v>
      </c>
      <c r="M21" s="40">
        <f t="shared" si="2"/>
        <v>0</v>
      </c>
      <c r="N21" s="40">
        <f t="shared" si="3"/>
        <v>0</v>
      </c>
      <c r="O21" s="96"/>
      <c r="P21" s="96"/>
      <c r="Q21" s="33"/>
      <c r="R21" s="44"/>
      <c r="S21" s="45"/>
      <c r="T21" s="40">
        <f t="shared" si="4"/>
        <v>0</v>
      </c>
      <c r="U21" s="40">
        <f t="shared" si="5"/>
        <v>0</v>
      </c>
      <c r="V21" s="40">
        <f t="shared" si="6"/>
        <v>0</v>
      </c>
      <c r="W21" s="21"/>
      <c r="X21" s="22"/>
      <c r="Y21" s="22"/>
    </row>
    <row r="22" spans="1:25" ht="16.5" customHeight="1" x14ac:dyDescent="0.25">
      <c r="A22" s="32"/>
      <c r="B22" s="44"/>
      <c r="C22" s="45"/>
      <c r="D22" s="39">
        <v>0</v>
      </c>
      <c r="E22" s="39">
        <v>0</v>
      </c>
      <c r="F22" s="39">
        <v>0</v>
      </c>
      <c r="G22" s="21"/>
      <c r="H22" s="22"/>
      <c r="I22" s="32"/>
      <c r="J22" s="44"/>
      <c r="K22" s="45"/>
      <c r="L22" s="40">
        <f t="shared" si="1"/>
        <v>0</v>
      </c>
      <c r="M22" s="40">
        <f t="shared" si="2"/>
        <v>0</v>
      </c>
      <c r="N22" s="40">
        <f t="shared" si="3"/>
        <v>0</v>
      </c>
      <c r="O22" s="96"/>
      <c r="P22" s="96"/>
      <c r="Q22" s="33"/>
      <c r="R22" s="44"/>
      <c r="S22" s="45"/>
      <c r="T22" s="40">
        <f t="shared" si="4"/>
        <v>0</v>
      </c>
      <c r="U22" s="40">
        <f t="shared" si="5"/>
        <v>0</v>
      </c>
      <c r="V22" s="40">
        <f t="shared" si="6"/>
        <v>0</v>
      </c>
      <c r="W22" s="21"/>
      <c r="X22" s="22"/>
      <c r="Y22" s="22"/>
    </row>
    <row r="23" spans="1:25" ht="21.6" customHeight="1" x14ac:dyDescent="0.25">
      <c r="A23" s="32"/>
      <c r="B23" s="48" t="s">
        <v>29</v>
      </c>
      <c r="C23" s="49">
        <f>SUM(C10:C22)</f>
        <v>95</v>
      </c>
      <c r="D23" s="50"/>
      <c r="E23" s="50"/>
      <c r="F23" s="50"/>
      <c r="G23" s="21"/>
      <c r="H23" s="22"/>
      <c r="I23" s="32"/>
      <c r="J23" s="48" t="s">
        <v>29</v>
      </c>
      <c r="K23" s="51">
        <f>SUM(K10:K22)</f>
        <v>55</v>
      </c>
      <c r="L23" s="50"/>
      <c r="M23" s="50"/>
      <c r="N23" s="50"/>
      <c r="O23" s="97"/>
      <c r="P23" s="97"/>
      <c r="Q23" s="33"/>
      <c r="R23" s="48" t="s">
        <v>29</v>
      </c>
      <c r="S23" s="52">
        <f>SUM(S10:S22)</f>
        <v>58</v>
      </c>
      <c r="T23" s="50"/>
      <c r="U23" s="50"/>
      <c r="V23" s="50"/>
      <c r="W23" s="21"/>
      <c r="X23" s="22"/>
      <c r="Y23" s="22"/>
    </row>
    <row r="24" spans="1:25" ht="23.4" customHeight="1" x14ac:dyDescent="0.25">
      <c r="A24" s="32"/>
      <c r="B24" s="159" t="s">
        <v>30</v>
      </c>
      <c r="C24" s="159"/>
      <c r="D24" s="159"/>
      <c r="E24" s="53">
        <f>SUM(E10:E23)</f>
        <v>271.39999999999998</v>
      </c>
      <c r="F24" s="54">
        <f>F10+F11+F12+F13+F14+F16+F15+F17+F18+F19+F20+F21+F22</f>
        <v>542.79999999999995</v>
      </c>
      <c r="G24" s="21"/>
      <c r="H24" s="22"/>
      <c r="I24" s="32"/>
      <c r="J24" s="159" t="s">
        <v>30</v>
      </c>
      <c r="K24" s="159"/>
      <c r="L24" s="159"/>
      <c r="M24" s="55">
        <f>SUM(M10:M23)</f>
        <v>221.5</v>
      </c>
      <c r="N24" s="56">
        <f>SUM(N10:N23)</f>
        <v>332.25</v>
      </c>
      <c r="O24" s="98"/>
      <c r="P24" s="98"/>
      <c r="Q24" s="33"/>
      <c r="R24" s="159" t="s">
        <v>30</v>
      </c>
      <c r="S24" s="159"/>
      <c r="T24" s="159"/>
      <c r="U24" s="55">
        <f>SUM(U10:U23)</f>
        <v>165.95</v>
      </c>
      <c r="V24" s="56">
        <f>SUM(V10:V22)</f>
        <v>414.875</v>
      </c>
      <c r="W24" s="21"/>
      <c r="X24" s="22"/>
      <c r="Y24" s="22"/>
    </row>
    <row r="25" spans="1:25" ht="16.5" customHeight="1" x14ac:dyDescent="0.25">
      <c r="A25" s="32"/>
      <c r="B25" s="159"/>
      <c r="C25" s="159"/>
      <c r="D25" s="159"/>
      <c r="E25" s="57" t="s">
        <v>31</v>
      </c>
      <c r="F25" s="57" t="s">
        <v>32</v>
      </c>
      <c r="G25" s="21"/>
      <c r="H25" s="22"/>
      <c r="I25" s="32"/>
      <c r="J25" s="159"/>
      <c r="K25" s="159"/>
      <c r="L25" s="159"/>
      <c r="M25" s="57" t="s">
        <v>31</v>
      </c>
      <c r="N25" s="57" t="s">
        <v>32</v>
      </c>
      <c r="O25" s="99"/>
      <c r="P25" s="99"/>
      <c r="Q25" s="33"/>
      <c r="R25" s="159"/>
      <c r="S25" s="159"/>
      <c r="T25" s="159"/>
      <c r="U25" s="57" t="s">
        <v>31</v>
      </c>
      <c r="V25" s="58" t="s">
        <v>32</v>
      </c>
      <c r="W25" s="21"/>
      <c r="X25" s="22"/>
      <c r="Y25" s="22"/>
    </row>
    <row r="26" spans="1:25" ht="27" customHeight="1" x14ac:dyDescent="0.25">
      <c r="A26" s="4"/>
      <c r="B26" s="147"/>
      <c r="C26" s="147"/>
      <c r="D26" s="147"/>
      <c r="E26" s="147"/>
      <c r="F26" s="147"/>
      <c r="G26" s="4"/>
      <c r="H26" s="4"/>
      <c r="I26" s="4"/>
      <c r="J26" s="147"/>
      <c r="K26" s="147"/>
      <c r="L26" s="147"/>
      <c r="M26" s="147"/>
      <c r="N26" s="147"/>
      <c r="O26" s="100"/>
      <c r="P26" s="100"/>
      <c r="Q26" s="4"/>
      <c r="R26" s="1"/>
      <c r="S26" s="1"/>
      <c r="T26" s="1"/>
      <c r="U26" s="1"/>
      <c r="V26" s="1"/>
      <c r="W26" s="4"/>
      <c r="X26" s="4"/>
      <c r="Y26" s="4"/>
    </row>
    <row r="27" spans="1:25" ht="16.5" customHeight="1" x14ac:dyDescent="0.25">
      <c r="A27" s="59" t="s">
        <v>33</v>
      </c>
      <c r="B27" s="60" t="s">
        <v>34</v>
      </c>
      <c r="C27" s="60" t="s">
        <v>35</v>
      </c>
      <c r="D27" s="60" t="s">
        <v>36</v>
      </c>
      <c r="E27" s="60" t="s">
        <v>37</v>
      </c>
      <c r="F27" s="60" t="s">
        <v>38</v>
      </c>
      <c r="G27" s="22"/>
      <c r="H27" s="22"/>
      <c r="I27" s="59" t="s">
        <v>33</v>
      </c>
      <c r="J27" s="60" t="s">
        <v>34</v>
      </c>
      <c r="K27" s="61" t="s">
        <v>35</v>
      </c>
      <c r="L27" s="60" t="s">
        <v>36</v>
      </c>
      <c r="M27" s="60" t="s">
        <v>37</v>
      </c>
      <c r="N27" s="60" t="s">
        <v>38</v>
      </c>
      <c r="O27" s="60"/>
      <c r="P27" s="60"/>
      <c r="Q27" s="22"/>
      <c r="R27" s="60" t="s">
        <v>34</v>
      </c>
      <c r="S27" s="60" t="s">
        <v>35</v>
      </c>
      <c r="T27" s="60" t="s">
        <v>36</v>
      </c>
      <c r="U27" s="60" t="s">
        <v>37</v>
      </c>
      <c r="V27" s="60" t="s">
        <v>38</v>
      </c>
      <c r="W27" s="59" t="s">
        <v>33</v>
      </c>
      <c r="X27" s="22"/>
      <c r="Y27" s="22"/>
    </row>
    <row r="28" spans="1:25" ht="16.5" customHeight="1" x14ac:dyDescent="0.25">
      <c r="A28" s="62">
        <v>50</v>
      </c>
      <c r="B28" s="63"/>
      <c r="C28" s="63"/>
      <c r="D28" s="64"/>
      <c r="E28" s="64"/>
      <c r="F28" s="64"/>
      <c r="G28" s="64"/>
      <c r="H28" s="64"/>
      <c r="I28" s="62">
        <v>37.5</v>
      </c>
      <c r="J28" s="63"/>
      <c r="K28" s="63"/>
      <c r="L28" s="64"/>
      <c r="M28" s="64"/>
      <c r="N28" s="64"/>
      <c r="O28" s="64"/>
      <c r="P28" s="64"/>
      <c r="Q28" s="64"/>
      <c r="R28" s="63"/>
      <c r="S28" s="63"/>
      <c r="T28" s="63"/>
      <c r="U28" s="63"/>
      <c r="V28" s="63"/>
      <c r="W28" s="62">
        <v>62.5</v>
      </c>
      <c r="X28" s="64"/>
      <c r="Y28" s="64"/>
    </row>
    <row r="29" spans="1:25" ht="24" customHeight="1" x14ac:dyDescent="0.25">
      <c r="A29" s="6"/>
      <c r="B29" s="26">
        <v>3.5</v>
      </c>
      <c r="C29" s="27" t="s">
        <v>15</v>
      </c>
      <c r="D29" s="28" t="s">
        <v>39</v>
      </c>
      <c r="E29" s="5"/>
      <c r="F29" s="5"/>
      <c r="G29" s="4"/>
      <c r="H29" s="4"/>
      <c r="I29" s="6"/>
      <c r="J29" s="26">
        <v>3</v>
      </c>
      <c r="K29" s="65" t="s">
        <v>15</v>
      </c>
      <c r="L29" s="28" t="s">
        <v>40</v>
      </c>
      <c r="M29" s="5"/>
      <c r="N29" s="5"/>
      <c r="O29" s="93"/>
      <c r="P29" s="93"/>
      <c r="Q29" s="6"/>
      <c r="R29" s="66">
        <v>4</v>
      </c>
      <c r="S29" s="28" t="s">
        <v>41</v>
      </c>
      <c r="T29" s="67"/>
      <c r="U29" s="67"/>
      <c r="V29" s="67"/>
      <c r="W29" s="7"/>
      <c r="X29" s="4"/>
      <c r="Y29" s="4"/>
    </row>
    <row r="30" spans="1:25" ht="21" customHeight="1" x14ac:dyDescent="0.25">
      <c r="A30" s="32"/>
      <c r="B30" s="146" t="s">
        <v>20</v>
      </c>
      <c r="C30" s="146"/>
      <c r="D30" s="155"/>
      <c r="E30" s="155"/>
      <c r="F30" s="155"/>
      <c r="G30" s="21"/>
      <c r="H30" s="22"/>
      <c r="I30" s="32"/>
      <c r="J30" s="146" t="s">
        <v>20</v>
      </c>
      <c r="K30" s="146"/>
      <c r="L30" s="155"/>
      <c r="M30" s="155"/>
      <c r="N30" s="155"/>
      <c r="O30" s="94"/>
      <c r="P30" s="94"/>
      <c r="Q30" s="33"/>
      <c r="R30" s="146" t="s">
        <v>20</v>
      </c>
      <c r="S30" s="146"/>
      <c r="T30" s="155"/>
      <c r="U30" s="155"/>
      <c r="V30" s="155"/>
      <c r="W30" s="21"/>
      <c r="X30" s="22"/>
      <c r="Y30" s="22"/>
    </row>
    <row r="31" spans="1:25" ht="55.35" customHeight="1" x14ac:dyDescent="0.25">
      <c r="A31" s="2"/>
      <c r="B31" s="68" t="s">
        <v>42</v>
      </c>
      <c r="C31" s="68" t="s">
        <v>43</v>
      </c>
      <c r="D31" s="35" t="s">
        <v>23</v>
      </c>
      <c r="E31" s="36" t="s">
        <v>24</v>
      </c>
      <c r="F31" s="36" t="s">
        <v>25</v>
      </c>
      <c r="G31" s="69"/>
      <c r="H31" s="70"/>
      <c r="I31" s="2"/>
      <c r="J31" s="68" t="s">
        <v>42</v>
      </c>
      <c r="K31" s="71" t="s">
        <v>26</v>
      </c>
      <c r="L31" s="35" t="s">
        <v>23</v>
      </c>
      <c r="M31" s="36" t="s">
        <v>24</v>
      </c>
      <c r="N31" s="36" t="s">
        <v>25</v>
      </c>
      <c r="O31" s="95"/>
      <c r="P31" s="95"/>
      <c r="Q31" s="72"/>
      <c r="R31" s="34" t="s">
        <v>21</v>
      </c>
      <c r="S31" s="34" t="s">
        <v>26</v>
      </c>
      <c r="T31" s="35" t="s">
        <v>27</v>
      </c>
      <c r="U31" s="36" t="s">
        <v>24</v>
      </c>
      <c r="V31" s="36" t="s">
        <v>25</v>
      </c>
      <c r="W31" s="69"/>
      <c r="X31" s="70"/>
      <c r="Y31" s="70"/>
    </row>
    <row r="32" spans="1:25" ht="16.5" customHeight="1" x14ac:dyDescent="0.25">
      <c r="A32" s="32"/>
      <c r="B32" s="37">
        <v>3.45</v>
      </c>
      <c r="C32" s="38">
        <v>11</v>
      </c>
      <c r="D32" s="40">
        <f t="shared" ref="D32:D59" si="7">B32*$B$29</f>
        <v>12.075000000000001</v>
      </c>
      <c r="E32" s="40">
        <f t="shared" ref="E32:E59" si="8">B32*C32</f>
        <v>37.950000000000003</v>
      </c>
      <c r="F32" s="40">
        <f t="shared" ref="F32:F59" si="9">E32*$B$29</f>
        <v>132.82500000000002</v>
      </c>
      <c r="G32" s="21"/>
      <c r="H32" s="22"/>
      <c r="I32" s="32"/>
      <c r="J32" s="37">
        <v>2.6</v>
      </c>
      <c r="K32" s="38">
        <v>12</v>
      </c>
      <c r="L32" s="40">
        <f t="shared" ref="L32:L59" si="10">J32*$J$29</f>
        <v>7.8000000000000007</v>
      </c>
      <c r="M32" s="40">
        <f t="shared" ref="M32:M59" si="11">J32*K32</f>
        <v>31.200000000000003</v>
      </c>
      <c r="N32" s="40">
        <f t="shared" ref="N32:N59" si="12">M32*$J$29</f>
        <v>93.600000000000009</v>
      </c>
      <c r="O32" s="96"/>
      <c r="P32" s="96"/>
      <c r="Q32" s="33"/>
      <c r="R32" s="73">
        <v>3</v>
      </c>
      <c r="S32" s="74">
        <v>8</v>
      </c>
      <c r="T32" s="40">
        <f t="shared" ref="T32:T59" si="13">R32*$R$29</f>
        <v>12</v>
      </c>
      <c r="U32" s="40">
        <f t="shared" ref="U32:U59" si="14">R32*S32</f>
        <v>24</v>
      </c>
      <c r="V32" s="40">
        <f t="shared" ref="V32:V59" si="15">U32*$R$29</f>
        <v>96</v>
      </c>
      <c r="W32" s="21"/>
      <c r="X32" s="22"/>
      <c r="Y32" s="22"/>
    </row>
    <row r="33" spans="1:25" ht="17.25" customHeight="1" x14ac:dyDescent="0.25">
      <c r="A33" s="32"/>
      <c r="B33" s="37">
        <v>3.75</v>
      </c>
      <c r="C33" s="38">
        <v>8</v>
      </c>
      <c r="D33" s="40">
        <f t="shared" si="7"/>
        <v>13.125</v>
      </c>
      <c r="E33" s="40">
        <f t="shared" si="8"/>
        <v>30</v>
      </c>
      <c r="F33" s="40">
        <f t="shared" si="9"/>
        <v>105</v>
      </c>
      <c r="G33" s="21"/>
      <c r="H33" s="22"/>
      <c r="I33" s="32"/>
      <c r="J33" s="37">
        <v>5.6</v>
      </c>
      <c r="K33" s="38">
        <v>4</v>
      </c>
      <c r="L33" s="40">
        <f t="shared" si="10"/>
        <v>16.799999999999997</v>
      </c>
      <c r="M33" s="40">
        <f t="shared" si="11"/>
        <v>22.4</v>
      </c>
      <c r="N33" s="40">
        <f t="shared" si="12"/>
        <v>67.199999999999989</v>
      </c>
      <c r="O33" s="96"/>
      <c r="P33" s="96"/>
      <c r="Q33" s="33"/>
      <c r="R33" s="73">
        <v>3.8</v>
      </c>
      <c r="S33" s="74">
        <v>7</v>
      </c>
      <c r="T33" s="40">
        <f t="shared" si="13"/>
        <v>15.2</v>
      </c>
      <c r="U33" s="40">
        <f t="shared" si="14"/>
        <v>26.599999999999998</v>
      </c>
      <c r="V33" s="40">
        <f t="shared" si="15"/>
        <v>106.39999999999999</v>
      </c>
      <c r="W33" s="21"/>
      <c r="X33" s="22"/>
      <c r="Y33" s="22"/>
    </row>
    <row r="34" spans="1:25" ht="17.25" customHeight="1" x14ac:dyDescent="0.25">
      <c r="A34" s="32"/>
      <c r="B34" s="37">
        <v>4.5</v>
      </c>
      <c r="C34" s="38">
        <v>11</v>
      </c>
      <c r="D34" s="40">
        <f t="shared" si="7"/>
        <v>15.75</v>
      </c>
      <c r="E34" s="40">
        <f t="shared" si="8"/>
        <v>49.5</v>
      </c>
      <c r="F34" s="40">
        <f t="shared" si="9"/>
        <v>173.25</v>
      </c>
      <c r="G34" s="21"/>
      <c r="H34" s="22"/>
      <c r="I34" s="32"/>
      <c r="J34" s="37">
        <v>2.5</v>
      </c>
      <c r="K34" s="38">
        <v>7</v>
      </c>
      <c r="L34" s="40">
        <f t="shared" si="10"/>
        <v>7.5</v>
      </c>
      <c r="M34" s="40">
        <f t="shared" si="11"/>
        <v>17.5</v>
      </c>
      <c r="N34" s="40">
        <f t="shared" si="12"/>
        <v>52.5</v>
      </c>
      <c r="O34" s="96"/>
      <c r="P34" s="96"/>
      <c r="Q34" s="33"/>
      <c r="R34" s="73">
        <v>4.7</v>
      </c>
      <c r="S34" s="74">
        <v>6</v>
      </c>
      <c r="T34" s="40">
        <f t="shared" si="13"/>
        <v>18.8</v>
      </c>
      <c r="U34" s="40">
        <f t="shared" si="14"/>
        <v>28.200000000000003</v>
      </c>
      <c r="V34" s="40">
        <f t="shared" si="15"/>
        <v>112.80000000000001</v>
      </c>
      <c r="W34" s="21"/>
      <c r="X34" s="22"/>
      <c r="Y34" s="22"/>
    </row>
    <row r="35" spans="1:25" ht="17.25" customHeight="1" x14ac:dyDescent="0.25">
      <c r="A35" s="32"/>
      <c r="B35" s="37">
        <v>5.5</v>
      </c>
      <c r="C35" s="38">
        <v>49</v>
      </c>
      <c r="D35" s="40">
        <f t="shared" si="7"/>
        <v>19.25</v>
      </c>
      <c r="E35" s="40">
        <f t="shared" si="8"/>
        <v>269.5</v>
      </c>
      <c r="F35" s="40">
        <f t="shared" si="9"/>
        <v>943.25</v>
      </c>
      <c r="G35" s="21"/>
      <c r="H35" s="22"/>
      <c r="I35" s="32"/>
      <c r="J35" s="37">
        <v>4.3</v>
      </c>
      <c r="K35" s="38">
        <v>1</v>
      </c>
      <c r="L35" s="40">
        <f t="shared" si="10"/>
        <v>12.899999999999999</v>
      </c>
      <c r="M35" s="40">
        <f t="shared" si="11"/>
        <v>4.3</v>
      </c>
      <c r="N35" s="40">
        <f t="shared" si="12"/>
        <v>12.899999999999999</v>
      </c>
      <c r="O35" s="96"/>
      <c r="P35" s="96"/>
      <c r="Q35" s="33"/>
      <c r="R35" s="73">
        <v>4.3</v>
      </c>
      <c r="S35" s="74">
        <v>6</v>
      </c>
      <c r="T35" s="40">
        <f t="shared" si="13"/>
        <v>17.2</v>
      </c>
      <c r="U35" s="40">
        <f t="shared" si="14"/>
        <v>25.799999999999997</v>
      </c>
      <c r="V35" s="40">
        <f t="shared" si="15"/>
        <v>103.19999999999999</v>
      </c>
      <c r="W35" s="21"/>
      <c r="X35" s="22"/>
      <c r="Y35" s="22"/>
    </row>
    <row r="36" spans="1:25" ht="17.25" customHeight="1" x14ac:dyDescent="0.25">
      <c r="A36" s="32"/>
      <c r="B36" s="37">
        <v>3.8</v>
      </c>
      <c r="C36" s="38">
        <v>13</v>
      </c>
      <c r="D36" s="40">
        <f t="shared" si="7"/>
        <v>13.299999999999999</v>
      </c>
      <c r="E36" s="40">
        <f t="shared" si="8"/>
        <v>49.4</v>
      </c>
      <c r="F36" s="40">
        <f t="shared" si="9"/>
        <v>172.9</v>
      </c>
      <c r="G36" s="21"/>
      <c r="H36" s="22"/>
      <c r="I36" s="32"/>
      <c r="J36" s="37">
        <v>2.8</v>
      </c>
      <c r="K36" s="38">
        <v>8</v>
      </c>
      <c r="L36" s="40">
        <f t="shared" si="10"/>
        <v>8.3999999999999986</v>
      </c>
      <c r="M36" s="40">
        <f t="shared" si="11"/>
        <v>22.4</v>
      </c>
      <c r="N36" s="40">
        <f t="shared" si="12"/>
        <v>67.199999999999989</v>
      </c>
      <c r="O36" s="96"/>
      <c r="P36" s="96"/>
      <c r="Q36" s="33"/>
      <c r="R36" s="73">
        <v>7</v>
      </c>
      <c r="S36" s="74">
        <v>10</v>
      </c>
      <c r="T36" s="40">
        <f t="shared" si="13"/>
        <v>28</v>
      </c>
      <c r="U36" s="40">
        <f t="shared" si="14"/>
        <v>70</v>
      </c>
      <c r="V36" s="40">
        <f t="shared" si="15"/>
        <v>280</v>
      </c>
      <c r="W36" s="21"/>
      <c r="X36" s="22"/>
      <c r="Y36" s="22"/>
    </row>
    <row r="37" spans="1:25" ht="17.25" customHeight="1" x14ac:dyDescent="0.25">
      <c r="A37" s="32"/>
      <c r="B37" s="37">
        <v>5.7</v>
      </c>
      <c r="C37" s="38">
        <v>23</v>
      </c>
      <c r="D37" s="40">
        <f t="shared" si="7"/>
        <v>19.95</v>
      </c>
      <c r="E37" s="40">
        <f t="shared" si="8"/>
        <v>131.1</v>
      </c>
      <c r="F37" s="40">
        <f t="shared" si="9"/>
        <v>458.84999999999997</v>
      </c>
      <c r="G37" s="21"/>
      <c r="H37" s="22"/>
      <c r="I37" s="32"/>
      <c r="J37" s="37">
        <v>4</v>
      </c>
      <c r="K37" s="38">
        <v>10</v>
      </c>
      <c r="L37" s="40">
        <f t="shared" si="10"/>
        <v>12</v>
      </c>
      <c r="M37" s="40">
        <f t="shared" si="11"/>
        <v>40</v>
      </c>
      <c r="N37" s="40">
        <f t="shared" si="12"/>
        <v>120</v>
      </c>
      <c r="O37" s="96"/>
      <c r="P37" s="96"/>
      <c r="Q37" s="33"/>
      <c r="R37" s="73">
        <v>5</v>
      </c>
      <c r="S37" s="74">
        <v>16</v>
      </c>
      <c r="T37" s="40">
        <f t="shared" si="13"/>
        <v>20</v>
      </c>
      <c r="U37" s="40">
        <f t="shared" si="14"/>
        <v>80</v>
      </c>
      <c r="V37" s="40">
        <f t="shared" si="15"/>
        <v>320</v>
      </c>
      <c r="W37" s="21"/>
      <c r="X37" s="22"/>
      <c r="Y37" s="22"/>
    </row>
    <row r="38" spans="1:25" ht="17.25" customHeight="1" x14ac:dyDescent="0.25">
      <c r="A38" s="32"/>
      <c r="B38" s="37">
        <v>4</v>
      </c>
      <c r="C38" s="38">
        <v>19</v>
      </c>
      <c r="D38" s="40">
        <f t="shared" si="7"/>
        <v>14</v>
      </c>
      <c r="E38" s="40">
        <f t="shared" si="8"/>
        <v>76</v>
      </c>
      <c r="F38" s="40">
        <f t="shared" si="9"/>
        <v>266</v>
      </c>
      <c r="G38" s="21"/>
      <c r="H38" s="22"/>
      <c r="I38" s="32"/>
      <c r="J38" s="37">
        <v>1.5</v>
      </c>
      <c r="K38" s="38">
        <v>10</v>
      </c>
      <c r="L38" s="40">
        <f t="shared" si="10"/>
        <v>4.5</v>
      </c>
      <c r="M38" s="40">
        <f t="shared" si="11"/>
        <v>15</v>
      </c>
      <c r="N38" s="40">
        <f t="shared" si="12"/>
        <v>45</v>
      </c>
      <c r="O38" s="96"/>
      <c r="P38" s="96"/>
      <c r="Q38" s="33"/>
      <c r="R38" s="73">
        <v>2.6</v>
      </c>
      <c r="S38" s="74">
        <v>16</v>
      </c>
      <c r="T38" s="40">
        <f t="shared" si="13"/>
        <v>10.4</v>
      </c>
      <c r="U38" s="40">
        <f t="shared" si="14"/>
        <v>41.6</v>
      </c>
      <c r="V38" s="40">
        <f t="shared" si="15"/>
        <v>166.4</v>
      </c>
      <c r="W38" s="21"/>
      <c r="X38" s="22"/>
      <c r="Y38" s="22"/>
    </row>
    <row r="39" spans="1:25" ht="17.25" customHeight="1" x14ac:dyDescent="0.25">
      <c r="A39" s="32"/>
      <c r="B39" s="37">
        <v>5.6</v>
      </c>
      <c r="C39" s="38">
        <v>17</v>
      </c>
      <c r="D39" s="40">
        <f t="shared" si="7"/>
        <v>19.599999999999998</v>
      </c>
      <c r="E39" s="40">
        <f t="shared" si="8"/>
        <v>95.199999999999989</v>
      </c>
      <c r="F39" s="40">
        <f t="shared" si="9"/>
        <v>333.19999999999993</v>
      </c>
      <c r="G39" s="21"/>
      <c r="H39" s="22"/>
      <c r="I39" s="32"/>
      <c r="J39" s="37">
        <v>1.8</v>
      </c>
      <c r="K39" s="38">
        <v>12</v>
      </c>
      <c r="L39" s="40">
        <f t="shared" si="10"/>
        <v>5.4</v>
      </c>
      <c r="M39" s="40">
        <f t="shared" si="11"/>
        <v>21.6</v>
      </c>
      <c r="N39" s="40">
        <f t="shared" si="12"/>
        <v>64.800000000000011</v>
      </c>
      <c r="O39" s="96"/>
      <c r="P39" s="96"/>
      <c r="Q39" s="33"/>
      <c r="R39" s="73">
        <v>3.6</v>
      </c>
      <c r="S39" s="74">
        <v>13</v>
      </c>
      <c r="T39" s="40">
        <f t="shared" si="13"/>
        <v>14.4</v>
      </c>
      <c r="U39" s="40">
        <f t="shared" si="14"/>
        <v>46.800000000000004</v>
      </c>
      <c r="V39" s="40">
        <f t="shared" si="15"/>
        <v>187.20000000000002</v>
      </c>
      <c r="W39" s="21"/>
      <c r="X39" s="22"/>
      <c r="Y39" s="22"/>
    </row>
    <row r="40" spans="1:25" ht="17.25" customHeight="1" x14ac:dyDescent="0.25">
      <c r="A40" s="32"/>
      <c r="B40" s="37">
        <v>6.2</v>
      </c>
      <c r="C40" s="38">
        <v>6</v>
      </c>
      <c r="D40" s="40">
        <f t="shared" si="7"/>
        <v>21.7</v>
      </c>
      <c r="E40" s="40">
        <f t="shared" si="8"/>
        <v>37.200000000000003</v>
      </c>
      <c r="F40" s="40">
        <f t="shared" si="9"/>
        <v>130.20000000000002</v>
      </c>
      <c r="G40" s="21"/>
      <c r="H40" s="22"/>
      <c r="I40" s="32"/>
      <c r="J40" s="37">
        <v>1.6</v>
      </c>
      <c r="K40" s="38">
        <v>13</v>
      </c>
      <c r="L40" s="40">
        <f t="shared" si="10"/>
        <v>4.8000000000000007</v>
      </c>
      <c r="M40" s="40">
        <f t="shared" si="11"/>
        <v>20.8</v>
      </c>
      <c r="N40" s="40">
        <f t="shared" si="12"/>
        <v>62.400000000000006</v>
      </c>
      <c r="O40" s="96"/>
      <c r="P40" s="96"/>
      <c r="Q40" s="33"/>
      <c r="R40" s="73">
        <v>1.8</v>
      </c>
      <c r="S40" s="74">
        <v>13</v>
      </c>
      <c r="T40" s="40">
        <f t="shared" si="13"/>
        <v>7.2</v>
      </c>
      <c r="U40" s="40">
        <f t="shared" si="14"/>
        <v>23.400000000000002</v>
      </c>
      <c r="V40" s="40">
        <f t="shared" si="15"/>
        <v>93.600000000000009</v>
      </c>
      <c r="W40" s="21"/>
      <c r="X40" s="22"/>
      <c r="Y40" s="22"/>
    </row>
    <row r="41" spans="1:25" ht="16.5" customHeight="1" x14ac:dyDescent="0.25">
      <c r="A41" s="32"/>
      <c r="B41" s="37">
        <v>5.8</v>
      </c>
      <c r="C41" s="38">
        <v>6</v>
      </c>
      <c r="D41" s="40">
        <f t="shared" si="7"/>
        <v>20.3</v>
      </c>
      <c r="E41" s="40">
        <f t="shared" si="8"/>
        <v>34.799999999999997</v>
      </c>
      <c r="F41" s="40">
        <f t="shared" si="9"/>
        <v>121.79999999999998</v>
      </c>
      <c r="G41" s="21"/>
      <c r="H41" s="22"/>
      <c r="I41" s="32"/>
      <c r="J41" s="75"/>
      <c r="K41" s="45"/>
      <c r="L41" s="40">
        <f t="shared" si="10"/>
        <v>0</v>
      </c>
      <c r="M41" s="40">
        <f t="shared" si="11"/>
        <v>0</v>
      </c>
      <c r="N41" s="40">
        <f t="shared" si="12"/>
        <v>0</v>
      </c>
      <c r="O41" s="96"/>
      <c r="P41" s="96"/>
      <c r="Q41" s="33"/>
      <c r="R41" s="44"/>
      <c r="S41" s="45"/>
      <c r="T41" s="40">
        <f t="shared" si="13"/>
        <v>0</v>
      </c>
      <c r="U41" s="40">
        <f t="shared" si="14"/>
        <v>0</v>
      </c>
      <c r="V41" s="40">
        <f t="shared" si="15"/>
        <v>0</v>
      </c>
      <c r="W41" s="21"/>
      <c r="X41" s="22"/>
      <c r="Y41" s="22"/>
    </row>
    <row r="42" spans="1:25" ht="16.5" customHeight="1" x14ac:dyDescent="0.25">
      <c r="A42" s="32"/>
      <c r="B42" s="37">
        <v>4.8</v>
      </c>
      <c r="C42" s="38">
        <v>7</v>
      </c>
      <c r="D42" s="40">
        <f t="shared" si="7"/>
        <v>16.8</v>
      </c>
      <c r="E42" s="40">
        <f t="shared" si="8"/>
        <v>33.6</v>
      </c>
      <c r="F42" s="40">
        <f t="shared" si="9"/>
        <v>117.60000000000001</v>
      </c>
      <c r="G42" s="21"/>
      <c r="H42" s="22"/>
      <c r="I42" s="32"/>
      <c r="J42" s="75"/>
      <c r="K42" s="45"/>
      <c r="L42" s="40">
        <f t="shared" si="10"/>
        <v>0</v>
      </c>
      <c r="M42" s="40">
        <f t="shared" si="11"/>
        <v>0</v>
      </c>
      <c r="N42" s="40">
        <f t="shared" si="12"/>
        <v>0</v>
      </c>
      <c r="O42" s="96"/>
      <c r="P42" s="96"/>
      <c r="Q42" s="33"/>
      <c r="R42" s="44"/>
      <c r="S42" s="45"/>
      <c r="T42" s="40">
        <f t="shared" si="13"/>
        <v>0</v>
      </c>
      <c r="U42" s="40">
        <f t="shared" si="14"/>
        <v>0</v>
      </c>
      <c r="V42" s="40">
        <f t="shared" si="15"/>
        <v>0</v>
      </c>
      <c r="W42" s="21"/>
      <c r="X42" s="22"/>
      <c r="Y42" s="22"/>
    </row>
    <row r="43" spans="1:25" ht="16.5" customHeight="1" x14ac:dyDescent="0.25">
      <c r="A43" s="32"/>
      <c r="B43" s="37">
        <v>4.4000000000000004</v>
      </c>
      <c r="C43" s="38">
        <v>14</v>
      </c>
      <c r="D43" s="40">
        <f t="shared" si="7"/>
        <v>15.400000000000002</v>
      </c>
      <c r="E43" s="40">
        <f t="shared" si="8"/>
        <v>61.600000000000009</v>
      </c>
      <c r="F43" s="40">
        <f t="shared" si="9"/>
        <v>215.60000000000002</v>
      </c>
      <c r="G43" s="21"/>
      <c r="H43" s="22"/>
      <c r="I43" s="32"/>
      <c r="J43" s="75"/>
      <c r="K43" s="45"/>
      <c r="L43" s="40">
        <f t="shared" si="10"/>
        <v>0</v>
      </c>
      <c r="M43" s="40">
        <f t="shared" si="11"/>
        <v>0</v>
      </c>
      <c r="N43" s="40">
        <f t="shared" si="12"/>
        <v>0</v>
      </c>
      <c r="O43" s="96"/>
      <c r="P43" s="96"/>
      <c r="Q43" s="33"/>
      <c r="R43" s="44"/>
      <c r="S43" s="45"/>
      <c r="T43" s="40">
        <f t="shared" si="13"/>
        <v>0</v>
      </c>
      <c r="U43" s="40">
        <f t="shared" si="14"/>
        <v>0</v>
      </c>
      <c r="V43" s="40">
        <f t="shared" si="15"/>
        <v>0</v>
      </c>
      <c r="W43" s="21"/>
      <c r="X43" s="22"/>
      <c r="Y43" s="22"/>
    </row>
    <row r="44" spans="1:25" ht="16.5" customHeight="1" x14ac:dyDescent="0.25">
      <c r="A44" s="32"/>
      <c r="B44" s="37">
        <v>5.2</v>
      </c>
      <c r="C44" s="38">
        <v>21</v>
      </c>
      <c r="D44" s="40">
        <f t="shared" si="7"/>
        <v>18.2</v>
      </c>
      <c r="E44" s="40">
        <f t="shared" si="8"/>
        <v>109.2</v>
      </c>
      <c r="F44" s="40">
        <f t="shared" si="9"/>
        <v>382.2</v>
      </c>
      <c r="G44" s="21"/>
      <c r="H44" s="22"/>
      <c r="I44" s="32"/>
      <c r="J44" s="75"/>
      <c r="K44" s="45"/>
      <c r="L44" s="40">
        <f t="shared" si="10"/>
        <v>0</v>
      </c>
      <c r="M44" s="40">
        <f t="shared" si="11"/>
        <v>0</v>
      </c>
      <c r="N44" s="40">
        <f t="shared" si="12"/>
        <v>0</v>
      </c>
      <c r="O44" s="96"/>
      <c r="P44" s="96"/>
      <c r="Q44" s="33"/>
      <c r="R44" s="44"/>
      <c r="S44" s="45"/>
      <c r="T44" s="40">
        <f t="shared" si="13"/>
        <v>0</v>
      </c>
      <c r="U44" s="40">
        <f t="shared" si="14"/>
        <v>0</v>
      </c>
      <c r="V44" s="40">
        <f t="shared" si="15"/>
        <v>0</v>
      </c>
      <c r="W44" s="21"/>
      <c r="X44" s="22"/>
      <c r="Y44" s="22"/>
    </row>
    <row r="45" spans="1:25" ht="16.5" customHeight="1" x14ac:dyDescent="0.25">
      <c r="A45" s="32"/>
      <c r="B45" s="37">
        <v>1.6</v>
      </c>
      <c r="C45" s="38">
        <v>1</v>
      </c>
      <c r="D45" s="40">
        <f t="shared" si="7"/>
        <v>5.6000000000000005</v>
      </c>
      <c r="E45" s="40">
        <f t="shared" si="8"/>
        <v>1.6</v>
      </c>
      <c r="F45" s="40">
        <f t="shared" si="9"/>
        <v>5.6000000000000005</v>
      </c>
      <c r="G45" s="21"/>
      <c r="H45" s="22"/>
      <c r="I45" s="32"/>
      <c r="J45" s="75"/>
      <c r="K45" s="45"/>
      <c r="L45" s="40">
        <f t="shared" si="10"/>
        <v>0</v>
      </c>
      <c r="M45" s="40">
        <f t="shared" si="11"/>
        <v>0</v>
      </c>
      <c r="N45" s="40">
        <f t="shared" si="12"/>
        <v>0</v>
      </c>
      <c r="O45" s="96"/>
      <c r="P45" s="96"/>
      <c r="Q45" s="33"/>
      <c r="R45" s="44"/>
      <c r="S45" s="45"/>
      <c r="T45" s="40">
        <f t="shared" si="13"/>
        <v>0</v>
      </c>
      <c r="U45" s="40">
        <f t="shared" si="14"/>
        <v>0</v>
      </c>
      <c r="V45" s="40">
        <f t="shared" si="15"/>
        <v>0</v>
      </c>
      <c r="W45" s="21"/>
      <c r="X45" s="22"/>
      <c r="Y45" s="22"/>
    </row>
    <row r="46" spans="1:25" ht="16.5" customHeight="1" x14ac:dyDescent="0.25">
      <c r="A46" s="32"/>
      <c r="B46" s="37">
        <v>4.5999999999999996</v>
      </c>
      <c r="C46" s="38">
        <v>3</v>
      </c>
      <c r="D46" s="40">
        <f t="shared" si="7"/>
        <v>16.099999999999998</v>
      </c>
      <c r="E46" s="40">
        <f t="shared" si="8"/>
        <v>13.799999999999999</v>
      </c>
      <c r="F46" s="40">
        <f t="shared" si="9"/>
        <v>48.3</v>
      </c>
      <c r="G46" s="21"/>
      <c r="H46" s="22"/>
      <c r="I46" s="32"/>
      <c r="J46" s="75"/>
      <c r="K46" s="45"/>
      <c r="L46" s="40">
        <f t="shared" si="10"/>
        <v>0</v>
      </c>
      <c r="M46" s="40">
        <f t="shared" si="11"/>
        <v>0</v>
      </c>
      <c r="N46" s="40">
        <f t="shared" si="12"/>
        <v>0</v>
      </c>
      <c r="O46" s="96"/>
      <c r="P46" s="96"/>
      <c r="Q46" s="33"/>
      <c r="R46" s="44"/>
      <c r="S46" s="45"/>
      <c r="T46" s="40">
        <f t="shared" si="13"/>
        <v>0</v>
      </c>
      <c r="U46" s="40">
        <f t="shared" si="14"/>
        <v>0</v>
      </c>
      <c r="V46" s="40">
        <f t="shared" si="15"/>
        <v>0</v>
      </c>
      <c r="W46" s="21"/>
      <c r="X46" s="22"/>
      <c r="Y46" s="22"/>
    </row>
    <row r="47" spans="1:25" ht="16.5" customHeight="1" x14ac:dyDescent="0.25">
      <c r="A47" s="32"/>
      <c r="B47" s="37">
        <v>2.9</v>
      </c>
      <c r="C47" s="38">
        <v>7</v>
      </c>
      <c r="D47" s="40">
        <f t="shared" si="7"/>
        <v>10.15</v>
      </c>
      <c r="E47" s="40">
        <f t="shared" si="8"/>
        <v>20.3</v>
      </c>
      <c r="F47" s="40">
        <f t="shared" si="9"/>
        <v>71.05</v>
      </c>
      <c r="G47" s="21"/>
      <c r="H47" s="22"/>
      <c r="I47" s="32"/>
      <c r="J47" s="75"/>
      <c r="K47" s="45"/>
      <c r="L47" s="40">
        <f t="shared" si="10"/>
        <v>0</v>
      </c>
      <c r="M47" s="40">
        <f t="shared" si="11"/>
        <v>0</v>
      </c>
      <c r="N47" s="40">
        <f t="shared" si="12"/>
        <v>0</v>
      </c>
      <c r="O47" s="96"/>
      <c r="P47" s="96"/>
      <c r="Q47" s="33"/>
      <c r="R47" s="44"/>
      <c r="S47" s="45"/>
      <c r="T47" s="40">
        <f t="shared" si="13"/>
        <v>0</v>
      </c>
      <c r="U47" s="40">
        <f t="shared" si="14"/>
        <v>0</v>
      </c>
      <c r="V47" s="40">
        <f t="shared" si="15"/>
        <v>0</v>
      </c>
      <c r="W47" s="21"/>
      <c r="X47" s="22"/>
      <c r="Y47" s="22"/>
    </row>
    <row r="48" spans="1:25" ht="16.5" customHeight="1" x14ac:dyDescent="0.25">
      <c r="A48" s="32"/>
      <c r="B48" s="37">
        <v>4.3</v>
      </c>
      <c r="C48" s="38">
        <v>1</v>
      </c>
      <c r="D48" s="40">
        <f t="shared" si="7"/>
        <v>15.049999999999999</v>
      </c>
      <c r="E48" s="40">
        <f t="shared" si="8"/>
        <v>4.3</v>
      </c>
      <c r="F48" s="40">
        <f t="shared" si="9"/>
        <v>15.049999999999999</v>
      </c>
      <c r="G48" s="21"/>
      <c r="H48" s="22"/>
      <c r="I48" s="32"/>
      <c r="J48" s="75"/>
      <c r="K48" s="45"/>
      <c r="L48" s="40">
        <f t="shared" si="10"/>
        <v>0</v>
      </c>
      <c r="M48" s="40">
        <f t="shared" si="11"/>
        <v>0</v>
      </c>
      <c r="N48" s="40">
        <f t="shared" si="12"/>
        <v>0</v>
      </c>
      <c r="O48" s="96"/>
      <c r="P48" s="96"/>
      <c r="Q48" s="33"/>
      <c r="R48" s="44"/>
      <c r="S48" s="45"/>
      <c r="T48" s="40">
        <f t="shared" si="13"/>
        <v>0</v>
      </c>
      <c r="U48" s="40">
        <f t="shared" si="14"/>
        <v>0</v>
      </c>
      <c r="V48" s="40">
        <f t="shared" si="15"/>
        <v>0</v>
      </c>
      <c r="W48" s="21"/>
      <c r="X48" s="22"/>
      <c r="Y48" s="22"/>
    </row>
    <row r="49" spans="1:25" ht="16.5" customHeight="1" x14ac:dyDescent="0.25">
      <c r="A49" s="32"/>
      <c r="B49" s="37">
        <v>3.25</v>
      </c>
      <c r="C49" s="38">
        <v>1</v>
      </c>
      <c r="D49" s="40">
        <f t="shared" si="7"/>
        <v>11.375</v>
      </c>
      <c r="E49" s="40">
        <f t="shared" si="8"/>
        <v>3.25</v>
      </c>
      <c r="F49" s="40">
        <f t="shared" si="9"/>
        <v>11.375</v>
      </c>
      <c r="G49" s="21"/>
      <c r="H49" s="22"/>
      <c r="I49" s="32"/>
      <c r="J49" s="75"/>
      <c r="K49" s="45"/>
      <c r="L49" s="40">
        <f t="shared" si="10"/>
        <v>0</v>
      </c>
      <c r="M49" s="40">
        <f t="shared" si="11"/>
        <v>0</v>
      </c>
      <c r="N49" s="40">
        <f t="shared" si="12"/>
        <v>0</v>
      </c>
      <c r="O49" s="96"/>
      <c r="P49" s="96"/>
      <c r="Q49" s="33"/>
      <c r="R49" s="44"/>
      <c r="S49" s="45"/>
      <c r="T49" s="40">
        <f t="shared" si="13"/>
        <v>0</v>
      </c>
      <c r="U49" s="40">
        <f t="shared" si="14"/>
        <v>0</v>
      </c>
      <c r="V49" s="40">
        <f t="shared" si="15"/>
        <v>0</v>
      </c>
      <c r="W49" s="21"/>
      <c r="X49" s="22"/>
      <c r="Y49" s="22"/>
    </row>
    <row r="50" spans="1:25" ht="16.5" customHeight="1" x14ac:dyDescent="0.25">
      <c r="A50" s="32"/>
      <c r="B50" s="37">
        <v>3.1</v>
      </c>
      <c r="C50" s="38">
        <v>1</v>
      </c>
      <c r="D50" s="40">
        <f t="shared" si="7"/>
        <v>10.85</v>
      </c>
      <c r="E50" s="40">
        <f t="shared" si="8"/>
        <v>3.1</v>
      </c>
      <c r="F50" s="40">
        <f t="shared" si="9"/>
        <v>10.85</v>
      </c>
      <c r="G50" s="21"/>
      <c r="H50" s="22"/>
      <c r="I50" s="32"/>
      <c r="J50" s="75"/>
      <c r="K50" s="45"/>
      <c r="L50" s="40">
        <f t="shared" si="10"/>
        <v>0</v>
      </c>
      <c r="M50" s="40">
        <f t="shared" si="11"/>
        <v>0</v>
      </c>
      <c r="N50" s="40">
        <f t="shared" si="12"/>
        <v>0</v>
      </c>
      <c r="O50" s="96"/>
      <c r="P50" s="96"/>
      <c r="Q50" s="33"/>
      <c r="R50" s="44"/>
      <c r="S50" s="45"/>
      <c r="T50" s="40">
        <f t="shared" si="13"/>
        <v>0</v>
      </c>
      <c r="U50" s="40">
        <f t="shared" si="14"/>
        <v>0</v>
      </c>
      <c r="V50" s="40">
        <f t="shared" si="15"/>
        <v>0</v>
      </c>
      <c r="W50" s="21"/>
      <c r="X50" s="22"/>
      <c r="Y50" s="22"/>
    </row>
    <row r="51" spans="1:25" ht="16.5" customHeight="1" x14ac:dyDescent="0.25">
      <c r="A51" s="32"/>
      <c r="B51" s="37">
        <v>3.55</v>
      </c>
      <c r="C51" s="38">
        <v>6</v>
      </c>
      <c r="D51" s="40">
        <f t="shared" si="7"/>
        <v>12.424999999999999</v>
      </c>
      <c r="E51" s="40">
        <f t="shared" si="8"/>
        <v>21.299999999999997</v>
      </c>
      <c r="F51" s="40">
        <f t="shared" si="9"/>
        <v>74.549999999999983</v>
      </c>
      <c r="G51" s="21"/>
      <c r="H51" s="22"/>
      <c r="I51" s="32"/>
      <c r="J51" s="75"/>
      <c r="K51" s="45"/>
      <c r="L51" s="40">
        <f t="shared" si="10"/>
        <v>0</v>
      </c>
      <c r="M51" s="40">
        <f t="shared" si="11"/>
        <v>0</v>
      </c>
      <c r="N51" s="40">
        <f t="shared" si="12"/>
        <v>0</v>
      </c>
      <c r="O51" s="96"/>
      <c r="P51" s="96"/>
      <c r="Q51" s="33"/>
      <c r="R51" s="44"/>
      <c r="S51" s="45"/>
      <c r="T51" s="40">
        <f t="shared" si="13"/>
        <v>0</v>
      </c>
      <c r="U51" s="40">
        <f t="shared" si="14"/>
        <v>0</v>
      </c>
      <c r="V51" s="40">
        <f t="shared" si="15"/>
        <v>0</v>
      </c>
      <c r="W51" s="21"/>
      <c r="X51" s="22"/>
      <c r="Y51" s="22"/>
    </row>
    <row r="52" spans="1:25" ht="16.5" customHeight="1" x14ac:dyDescent="0.25">
      <c r="A52" s="32"/>
      <c r="B52" s="37">
        <v>3</v>
      </c>
      <c r="C52" s="38">
        <v>14</v>
      </c>
      <c r="D52" s="40">
        <f t="shared" si="7"/>
        <v>10.5</v>
      </c>
      <c r="E52" s="40">
        <f t="shared" si="8"/>
        <v>42</v>
      </c>
      <c r="F52" s="40">
        <f t="shared" si="9"/>
        <v>147</v>
      </c>
      <c r="G52" s="21"/>
      <c r="H52" s="22"/>
      <c r="I52" s="32"/>
      <c r="J52" s="75"/>
      <c r="K52" s="45"/>
      <c r="L52" s="40">
        <f t="shared" si="10"/>
        <v>0</v>
      </c>
      <c r="M52" s="40">
        <f t="shared" si="11"/>
        <v>0</v>
      </c>
      <c r="N52" s="40">
        <f t="shared" si="12"/>
        <v>0</v>
      </c>
      <c r="O52" s="96"/>
      <c r="P52" s="96"/>
      <c r="Q52" s="33"/>
      <c r="R52" s="44"/>
      <c r="S52" s="45"/>
      <c r="T52" s="40">
        <f t="shared" si="13"/>
        <v>0</v>
      </c>
      <c r="U52" s="40">
        <f t="shared" si="14"/>
        <v>0</v>
      </c>
      <c r="V52" s="40">
        <f t="shared" si="15"/>
        <v>0</v>
      </c>
      <c r="W52" s="21"/>
      <c r="X52" s="22"/>
      <c r="Y52" s="22"/>
    </row>
    <row r="53" spans="1:25" ht="17.100000000000001" customHeight="1" x14ac:dyDescent="0.25">
      <c r="A53" s="32"/>
      <c r="B53" s="37">
        <v>4.7</v>
      </c>
      <c r="C53" s="38">
        <v>7</v>
      </c>
      <c r="D53" s="40">
        <f t="shared" si="7"/>
        <v>16.45</v>
      </c>
      <c r="E53" s="40">
        <f t="shared" si="8"/>
        <v>32.9</v>
      </c>
      <c r="F53" s="40">
        <f t="shared" si="9"/>
        <v>115.14999999999999</v>
      </c>
      <c r="G53" s="21"/>
      <c r="H53" s="22"/>
      <c r="I53" s="32"/>
      <c r="J53" s="75"/>
      <c r="K53" s="45"/>
      <c r="L53" s="40">
        <f t="shared" si="10"/>
        <v>0</v>
      </c>
      <c r="M53" s="40">
        <f t="shared" si="11"/>
        <v>0</v>
      </c>
      <c r="N53" s="40">
        <f t="shared" si="12"/>
        <v>0</v>
      </c>
      <c r="O53" s="96"/>
      <c r="P53" s="96"/>
      <c r="Q53" s="33"/>
      <c r="R53" s="44"/>
      <c r="S53" s="45"/>
      <c r="T53" s="40">
        <f t="shared" si="13"/>
        <v>0</v>
      </c>
      <c r="U53" s="40">
        <f t="shared" si="14"/>
        <v>0</v>
      </c>
      <c r="V53" s="40">
        <f t="shared" si="15"/>
        <v>0</v>
      </c>
      <c r="W53" s="21"/>
      <c r="X53" s="22"/>
      <c r="Y53" s="22"/>
    </row>
    <row r="54" spans="1:25" ht="16.5" customHeight="1" x14ac:dyDescent="0.25">
      <c r="A54" s="32"/>
      <c r="B54" s="37">
        <v>3.7</v>
      </c>
      <c r="C54" s="38">
        <v>40</v>
      </c>
      <c r="D54" s="40">
        <f t="shared" si="7"/>
        <v>12.950000000000001</v>
      </c>
      <c r="E54" s="40">
        <f t="shared" si="8"/>
        <v>148</v>
      </c>
      <c r="F54" s="40">
        <f t="shared" si="9"/>
        <v>518</v>
      </c>
      <c r="G54" s="21"/>
      <c r="H54" s="22"/>
      <c r="I54" s="32"/>
      <c r="J54" s="75"/>
      <c r="K54" s="45"/>
      <c r="L54" s="40">
        <f t="shared" si="10"/>
        <v>0</v>
      </c>
      <c r="M54" s="40">
        <f t="shared" si="11"/>
        <v>0</v>
      </c>
      <c r="N54" s="40">
        <f t="shared" si="12"/>
        <v>0</v>
      </c>
      <c r="O54" s="96"/>
      <c r="P54" s="96"/>
      <c r="Q54" s="33"/>
      <c r="R54" s="44"/>
      <c r="S54" s="45"/>
      <c r="T54" s="40">
        <f t="shared" si="13"/>
        <v>0</v>
      </c>
      <c r="U54" s="40">
        <f t="shared" si="14"/>
        <v>0</v>
      </c>
      <c r="V54" s="40">
        <f t="shared" si="15"/>
        <v>0</v>
      </c>
      <c r="W54" s="21"/>
      <c r="X54" s="22"/>
      <c r="Y54" s="22"/>
    </row>
    <row r="55" spans="1:25" ht="16.5" customHeight="1" x14ac:dyDescent="0.25">
      <c r="A55" s="32"/>
      <c r="B55" s="37">
        <v>3.3</v>
      </c>
      <c r="C55" s="38">
        <v>8</v>
      </c>
      <c r="D55" s="40">
        <f t="shared" si="7"/>
        <v>11.549999999999999</v>
      </c>
      <c r="E55" s="40">
        <f t="shared" si="8"/>
        <v>26.4</v>
      </c>
      <c r="F55" s="40">
        <f t="shared" si="9"/>
        <v>92.399999999999991</v>
      </c>
      <c r="G55" s="21"/>
      <c r="H55" s="22"/>
      <c r="I55" s="32"/>
      <c r="J55" s="75"/>
      <c r="K55" s="45"/>
      <c r="L55" s="40">
        <f t="shared" si="10"/>
        <v>0</v>
      </c>
      <c r="M55" s="40">
        <f t="shared" si="11"/>
        <v>0</v>
      </c>
      <c r="N55" s="40">
        <f t="shared" si="12"/>
        <v>0</v>
      </c>
      <c r="O55" s="96"/>
      <c r="P55" s="96"/>
      <c r="Q55" s="33"/>
      <c r="R55" s="44"/>
      <c r="S55" s="45"/>
      <c r="T55" s="40">
        <f t="shared" si="13"/>
        <v>0</v>
      </c>
      <c r="U55" s="40">
        <f t="shared" si="14"/>
        <v>0</v>
      </c>
      <c r="V55" s="40">
        <f t="shared" si="15"/>
        <v>0</v>
      </c>
      <c r="W55" s="21"/>
      <c r="X55" s="22"/>
      <c r="Y55" s="22"/>
    </row>
    <row r="56" spans="1:25" ht="16.5" customHeight="1" x14ac:dyDescent="0.25">
      <c r="A56" s="32"/>
      <c r="B56" s="37">
        <v>1.5</v>
      </c>
      <c r="C56" s="38">
        <v>16</v>
      </c>
      <c r="D56" s="40">
        <f t="shared" si="7"/>
        <v>5.25</v>
      </c>
      <c r="E56" s="40">
        <f t="shared" si="8"/>
        <v>24</v>
      </c>
      <c r="F56" s="40">
        <f t="shared" si="9"/>
        <v>84</v>
      </c>
      <c r="G56" s="21"/>
      <c r="H56" s="22"/>
      <c r="I56" s="32"/>
      <c r="J56" s="75"/>
      <c r="K56" s="45"/>
      <c r="L56" s="40">
        <f t="shared" si="10"/>
        <v>0</v>
      </c>
      <c r="M56" s="40">
        <f t="shared" si="11"/>
        <v>0</v>
      </c>
      <c r="N56" s="40">
        <f t="shared" si="12"/>
        <v>0</v>
      </c>
      <c r="O56" s="96"/>
      <c r="P56" s="96"/>
      <c r="Q56" s="33"/>
      <c r="R56" s="44"/>
      <c r="S56" s="45"/>
      <c r="T56" s="40">
        <f t="shared" si="13"/>
        <v>0</v>
      </c>
      <c r="U56" s="40">
        <f t="shared" si="14"/>
        <v>0</v>
      </c>
      <c r="V56" s="40">
        <f t="shared" si="15"/>
        <v>0</v>
      </c>
      <c r="W56" s="21"/>
      <c r="X56" s="22"/>
      <c r="Y56" s="22"/>
    </row>
    <row r="57" spans="1:25" ht="16.5" customHeight="1" x14ac:dyDescent="0.25">
      <c r="A57" s="32"/>
      <c r="B57" s="37">
        <v>3.4</v>
      </c>
      <c r="C57" s="38">
        <v>13</v>
      </c>
      <c r="D57" s="40">
        <f t="shared" si="7"/>
        <v>11.9</v>
      </c>
      <c r="E57" s="40">
        <f t="shared" si="8"/>
        <v>44.199999999999996</v>
      </c>
      <c r="F57" s="40">
        <f t="shared" si="9"/>
        <v>154.69999999999999</v>
      </c>
      <c r="G57" s="21"/>
      <c r="H57" s="22"/>
      <c r="I57" s="32"/>
      <c r="J57" s="75"/>
      <c r="K57" s="45"/>
      <c r="L57" s="40">
        <f t="shared" si="10"/>
        <v>0</v>
      </c>
      <c r="M57" s="40">
        <f t="shared" si="11"/>
        <v>0</v>
      </c>
      <c r="N57" s="40">
        <f t="shared" si="12"/>
        <v>0</v>
      </c>
      <c r="O57" s="96"/>
      <c r="P57" s="96"/>
      <c r="Q57" s="33"/>
      <c r="R57" s="44"/>
      <c r="S57" s="45"/>
      <c r="T57" s="40">
        <f t="shared" si="13"/>
        <v>0</v>
      </c>
      <c r="U57" s="40">
        <f t="shared" si="14"/>
        <v>0</v>
      </c>
      <c r="V57" s="40">
        <f t="shared" si="15"/>
        <v>0</v>
      </c>
      <c r="W57" s="21"/>
      <c r="X57" s="22"/>
      <c r="Y57" s="22"/>
    </row>
    <row r="58" spans="1:25" ht="16.5" customHeight="1" x14ac:dyDescent="0.25">
      <c r="A58" s="32"/>
      <c r="B58" s="44"/>
      <c r="C58" s="45"/>
      <c r="D58" s="40">
        <f t="shared" si="7"/>
        <v>0</v>
      </c>
      <c r="E58" s="40">
        <f t="shared" si="8"/>
        <v>0</v>
      </c>
      <c r="F58" s="40">
        <f t="shared" si="9"/>
        <v>0</v>
      </c>
      <c r="G58" s="21"/>
      <c r="H58" s="22"/>
      <c r="I58" s="32"/>
      <c r="J58" s="75"/>
      <c r="K58" s="45"/>
      <c r="L58" s="40">
        <f t="shared" si="10"/>
        <v>0</v>
      </c>
      <c r="M58" s="40">
        <f t="shared" si="11"/>
        <v>0</v>
      </c>
      <c r="N58" s="40">
        <f t="shared" si="12"/>
        <v>0</v>
      </c>
      <c r="O58" s="96"/>
      <c r="P58" s="96"/>
      <c r="Q58" s="33"/>
      <c r="R58" s="44"/>
      <c r="S58" s="45"/>
      <c r="T58" s="40">
        <f t="shared" si="13"/>
        <v>0</v>
      </c>
      <c r="U58" s="40">
        <f t="shared" si="14"/>
        <v>0</v>
      </c>
      <c r="V58" s="40">
        <f t="shared" si="15"/>
        <v>0</v>
      </c>
      <c r="W58" s="21"/>
      <c r="X58" s="22"/>
      <c r="Y58" s="22"/>
    </row>
    <row r="59" spans="1:25" ht="16.5" customHeight="1" x14ac:dyDescent="0.25">
      <c r="A59" s="32"/>
      <c r="B59" s="44"/>
      <c r="C59" s="45"/>
      <c r="D59" s="40">
        <f t="shared" si="7"/>
        <v>0</v>
      </c>
      <c r="E59" s="40">
        <f t="shared" si="8"/>
        <v>0</v>
      </c>
      <c r="F59" s="40">
        <f t="shared" si="9"/>
        <v>0</v>
      </c>
      <c r="G59" s="21"/>
      <c r="H59" s="22"/>
      <c r="I59" s="32"/>
      <c r="J59" s="75"/>
      <c r="K59" s="45"/>
      <c r="L59" s="40">
        <f t="shared" si="10"/>
        <v>0</v>
      </c>
      <c r="M59" s="40">
        <f t="shared" si="11"/>
        <v>0</v>
      </c>
      <c r="N59" s="40">
        <f t="shared" si="12"/>
        <v>0</v>
      </c>
      <c r="O59" s="96"/>
      <c r="P59" s="96"/>
      <c r="Q59" s="33"/>
      <c r="R59" s="44"/>
      <c r="S59" s="44"/>
      <c r="T59" s="40">
        <f t="shared" si="13"/>
        <v>0</v>
      </c>
      <c r="U59" s="40">
        <f t="shared" si="14"/>
        <v>0</v>
      </c>
      <c r="V59" s="40">
        <f t="shared" si="15"/>
        <v>0</v>
      </c>
      <c r="W59" s="21"/>
      <c r="X59" s="22"/>
      <c r="Y59" s="22"/>
    </row>
    <row r="60" spans="1:25" ht="27" customHeight="1" x14ac:dyDescent="0.25">
      <c r="A60" s="6"/>
      <c r="B60" s="48" t="s">
        <v>29</v>
      </c>
      <c r="C60" s="49">
        <f>SUM(C32:C59)</f>
        <v>323</v>
      </c>
      <c r="D60" s="76"/>
      <c r="E60" s="76"/>
      <c r="F60" s="76"/>
      <c r="G60" s="7"/>
      <c r="H60" s="4"/>
      <c r="I60" s="6"/>
      <c r="J60" s="48" t="s">
        <v>29</v>
      </c>
      <c r="K60" s="51">
        <f>SUM(K32:K59)</f>
        <v>77</v>
      </c>
      <c r="L60" s="76"/>
      <c r="M60" s="76"/>
      <c r="N60" s="76"/>
      <c r="O60" s="101"/>
      <c r="P60" s="101"/>
      <c r="Q60" s="13"/>
      <c r="R60" s="48" t="s">
        <v>29</v>
      </c>
      <c r="S60" s="52">
        <f>SUM(S32:S59)</f>
        <v>95</v>
      </c>
      <c r="T60" s="76"/>
      <c r="U60" s="76"/>
      <c r="V60" s="76"/>
      <c r="W60" s="77"/>
      <c r="X60" s="78"/>
      <c r="Y60" s="78"/>
    </row>
    <row r="61" spans="1:25" ht="30" customHeight="1" x14ac:dyDescent="0.25">
      <c r="A61" s="6"/>
      <c r="B61" s="156" t="s">
        <v>30</v>
      </c>
      <c r="C61" s="156"/>
      <c r="D61" s="156"/>
      <c r="E61" s="79">
        <f>SUM(E32:E60)</f>
        <v>1400.2</v>
      </c>
      <c r="F61" s="80">
        <f>SUM(F32:F59)</f>
        <v>4900.7</v>
      </c>
      <c r="G61" s="7"/>
      <c r="H61" s="4"/>
      <c r="I61" s="6"/>
      <c r="J61" s="156" t="s">
        <v>30</v>
      </c>
      <c r="K61" s="156"/>
      <c r="L61" s="156"/>
      <c r="M61" s="55">
        <f>SUM(M32:M60)</f>
        <v>195.2</v>
      </c>
      <c r="N61" s="56">
        <f>SUM(N32:N59)</f>
        <v>585.6</v>
      </c>
      <c r="O61" s="98"/>
      <c r="P61" s="98"/>
      <c r="Q61" s="13"/>
      <c r="R61" s="156" t="s">
        <v>30</v>
      </c>
      <c r="S61" s="156"/>
      <c r="T61" s="156"/>
      <c r="U61" s="55">
        <f>SUM(U32:U60)</f>
        <v>366.4</v>
      </c>
      <c r="V61" s="56">
        <f>SUM(V32:V59)</f>
        <v>1465.6</v>
      </c>
      <c r="W61" s="7"/>
      <c r="X61" s="4"/>
      <c r="Y61" s="4"/>
    </row>
    <row r="62" spans="1:25" ht="29.4" customHeight="1" x14ac:dyDescent="0.25">
      <c r="A62" s="81"/>
      <c r="B62" s="156"/>
      <c r="C62" s="156"/>
      <c r="D62" s="156"/>
      <c r="E62" s="82" t="s">
        <v>31</v>
      </c>
      <c r="F62" s="82" t="s">
        <v>32</v>
      </c>
      <c r="G62" s="157"/>
      <c r="H62" s="5"/>
      <c r="I62" s="81"/>
      <c r="J62" s="156"/>
      <c r="K62" s="156"/>
      <c r="L62" s="156"/>
      <c r="M62" s="82" t="s">
        <v>31</v>
      </c>
      <c r="N62" s="82" t="s">
        <v>32</v>
      </c>
      <c r="O62" s="102"/>
      <c r="P62" s="102"/>
      <c r="Q62" s="157"/>
      <c r="R62" s="156"/>
      <c r="S62" s="156"/>
      <c r="T62" s="156"/>
      <c r="U62" s="82" t="s">
        <v>31</v>
      </c>
      <c r="V62" s="82" t="s">
        <v>32</v>
      </c>
      <c r="W62" s="67"/>
      <c r="X62" s="5"/>
      <c r="Y62" s="5"/>
    </row>
    <row r="63" spans="1:25" ht="28.35" customHeight="1" x14ac:dyDescent="0.25">
      <c r="A63" s="59" t="s">
        <v>44</v>
      </c>
      <c r="B63" s="83" t="s">
        <v>34</v>
      </c>
      <c r="C63" s="83" t="s">
        <v>35</v>
      </c>
      <c r="D63" s="83" t="s">
        <v>36</v>
      </c>
      <c r="E63" s="83" t="s">
        <v>37</v>
      </c>
      <c r="F63" s="83" t="s">
        <v>38</v>
      </c>
      <c r="G63" s="157"/>
      <c r="H63" s="84"/>
      <c r="I63" s="59" t="s">
        <v>33</v>
      </c>
      <c r="J63" s="83" t="s">
        <v>34</v>
      </c>
      <c r="K63" s="85" t="s">
        <v>35</v>
      </c>
      <c r="L63" s="83" t="s">
        <v>36</v>
      </c>
      <c r="M63" s="83" t="s">
        <v>37</v>
      </c>
      <c r="N63" s="83" t="s">
        <v>38</v>
      </c>
      <c r="O63" s="103"/>
      <c r="P63" s="103"/>
      <c r="Q63" s="157"/>
      <c r="R63" s="83" t="s">
        <v>34</v>
      </c>
      <c r="S63" s="83" t="s">
        <v>35</v>
      </c>
      <c r="T63" s="83" t="s">
        <v>36</v>
      </c>
      <c r="U63" s="83" t="s">
        <v>37</v>
      </c>
      <c r="V63" s="83" t="s">
        <v>38</v>
      </c>
      <c r="W63" s="59" t="s">
        <v>33</v>
      </c>
      <c r="X63" s="84"/>
      <c r="Y63" s="84"/>
    </row>
    <row r="64" spans="1:25" ht="25.35" customHeight="1" x14ac:dyDescent="0.25">
      <c r="A64" s="62">
        <v>87.5</v>
      </c>
      <c r="B64" s="1"/>
      <c r="C64" s="1"/>
      <c r="D64" s="1"/>
      <c r="E64" s="1"/>
      <c r="F64" s="1"/>
      <c r="G64" s="1"/>
      <c r="H64" s="1"/>
      <c r="I64" s="62">
        <v>75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62">
        <v>100</v>
      </c>
      <c r="X64" s="1"/>
      <c r="Y64" s="1"/>
    </row>
    <row r="65" spans="1:25" ht="36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36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6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6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6.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6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6.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6.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6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6.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6.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2.6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6.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6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6.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6.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8" customHeight="1" x14ac:dyDescent="0.25">
      <c r="A89" s="22"/>
      <c r="B89" s="22"/>
      <c r="C89" s="142"/>
      <c r="D89" s="142"/>
      <c r="E89" s="142"/>
      <c r="F89" s="14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6.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6.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6.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6.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6.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6.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6.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6.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6.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6.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6.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6.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6.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6.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6.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6.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6.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8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8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8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6.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6.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6.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ht="16.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ht="16.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ht="16.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ht="16.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 ht="16.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 ht="16.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ht="16.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 ht="16.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 ht="16.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 ht="16.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 ht="16.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ht="16.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ht="16.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ht="16.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ht="16.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ht="16.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ht="16.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6.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ht="16.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ht="16.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 ht="16.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ht="16.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ht="16.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ht="16.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 ht="16.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ht="16.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ht="16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ht="16.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 ht="16.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 ht="16.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 ht="16.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ht="16.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 ht="16.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 ht="16.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 ht="16.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ht="16.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ht="16.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ht="16.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ht="16.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ht="16.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ht="16.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 ht="16.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ht="16.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ht="16.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ht="16.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ht="16.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ht="16.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 ht="16.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 ht="16.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ht="16.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ht="16.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ht="16.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 ht="16.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 ht="16.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 ht="16.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 ht="16.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 ht="16.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 ht="16.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ht="16.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ht="16.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 ht="16.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ht="16.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6.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6.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6.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6.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6.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6.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6.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6.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6.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6.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6.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6.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6.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6.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6.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6.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6.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6.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6.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6.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6.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6.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6.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6.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6.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6.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6.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6.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6.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6.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6.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6.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6.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6.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6.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6.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6.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6.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6.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6.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6.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6.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6.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6.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6.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6.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6.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6.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6.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6.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6.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6.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6.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6.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6.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6.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6.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6.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6.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6.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6.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6.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6.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6.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6.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6.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6.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6.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6.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6.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6.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6.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6.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6.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6.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6.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6.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 ht="16.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 ht="16.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 ht="16.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 ht="16.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 ht="16.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 ht="16.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 ht="16.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 ht="16.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 ht="16.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 ht="16.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 ht="16.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 ht="16.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 ht="16.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 ht="16.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 ht="16.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 ht="16.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 ht="16.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 ht="16.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 ht="16.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 ht="16.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 ht="16.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 ht="16.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 ht="16.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 ht="16.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 ht="16.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 ht="16.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 ht="16.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 ht="16.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 ht="16.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 ht="16.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 ht="16.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 ht="16.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 ht="16.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 ht="16.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 ht="16.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 ht="16.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 ht="16.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 ht="16.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 ht="16.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ht="16.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 ht="16.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 ht="16.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 ht="16.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 ht="16.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 ht="16.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 ht="16.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 ht="16.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 ht="16.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 ht="16.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 ht="16.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 ht="16.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 ht="16.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 ht="16.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 ht="16.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 ht="16.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 ht="16.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 ht="16.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 ht="16.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 ht="16.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 ht="16.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 ht="16.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 ht="16.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 ht="16.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 ht="16.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 ht="16.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 ht="16.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 ht="16.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 ht="16.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 ht="16.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 ht="16.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 ht="16.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 ht="16.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 ht="16.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 ht="16.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 ht="16.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 ht="16.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 ht="16.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 ht="16.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 ht="16.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 ht="16.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 ht="16.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 ht="16.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 ht="16.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 ht="16.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 ht="16.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 ht="16.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 ht="16.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 ht="16.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 ht="16.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 ht="16.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 ht="16.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 ht="16.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 ht="16.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 ht="16.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 ht="16.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 ht="16.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 ht="16.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 ht="16.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 ht="16.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 ht="16.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 ht="16.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 ht="16.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 ht="16.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 ht="16.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 ht="16.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 ht="16.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 ht="16.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 ht="16.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 ht="16.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 ht="16.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 ht="16.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 ht="16.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 ht="16.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 ht="16.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 ht="16.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 ht="16.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 ht="16.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 ht="16.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 ht="16.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 ht="16.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 ht="16.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 ht="16.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 ht="16.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 ht="16.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 ht="16.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 ht="16.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 ht="16.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 ht="16.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 ht="16.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 ht="16.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 ht="16.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 ht="16.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 ht="16.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 ht="16.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 ht="16.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 ht="16.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 ht="16.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 ht="16.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 ht="16.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 ht="16.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 ht="16.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 ht="16.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 ht="16.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 ht="16.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 ht="16.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 ht="16.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 ht="16.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 ht="16.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 ht="16.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 ht="16.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 ht="16.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 ht="16.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 ht="16.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 ht="16.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 ht="16.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 ht="16.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 ht="16.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 ht="16.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 ht="16.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 ht="16.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 ht="16.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 ht="16.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 ht="16.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 ht="16.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 ht="16.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 ht="16.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 ht="16.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 ht="16.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 ht="16.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 ht="16.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 ht="16.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 ht="16.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 ht="16.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 ht="16.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 ht="16.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 ht="16.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 ht="16.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 ht="16.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 ht="16.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 ht="16.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 ht="16.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 ht="16.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 ht="16.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 ht="16.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 ht="16.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 ht="16.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 ht="16.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 ht="16.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 ht="16.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 ht="16.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 ht="16.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 ht="16.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 ht="16.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 ht="16.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 ht="16.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 ht="16.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 ht="16.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 ht="16.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 ht="16.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 ht="16.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 ht="16.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 ht="16.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 ht="16.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 ht="16.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 ht="16.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 ht="16.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 ht="16.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 ht="16.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 ht="16.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 ht="16.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 ht="16.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 ht="16.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 ht="16.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 ht="16.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 ht="16.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 ht="16.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 ht="16.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 ht="16.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 ht="16.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 ht="16.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 ht="16.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 ht="16.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 ht="16.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 ht="16.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 ht="16.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 ht="16.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 ht="16.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 ht="16.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 ht="16.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 ht="16.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 ht="16.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 ht="16.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 ht="16.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 ht="16.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 ht="16.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 ht="16.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 ht="16.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 ht="16.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 ht="16.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 ht="16.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 ht="16.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 ht="16.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 ht="16.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 ht="16.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 ht="16.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 ht="16.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 ht="16.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 ht="16.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 ht="16.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 ht="16.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 ht="16.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 ht="16.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 ht="16.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 ht="16.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 ht="16.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 ht="16.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 ht="16.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 ht="16.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 ht="16.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 ht="16.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 ht="16.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 ht="16.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 ht="16.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 ht="16.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 ht="16.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 ht="16.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 ht="16.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 ht="16.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 ht="16.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 ht="16.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 ht="16.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 ht="16.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 ht="16.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 ht="16.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 ht="16.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 ht="16.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 ht="16.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 ht="16.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 ht="16.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 ht="16.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 ht="16.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 ht="16.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 ht="16.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 ht="16.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 ht="16.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 ht="16.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 ht="16.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 ht="16.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 ht="16.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 ht="16.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 ht="16.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 ht="16.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 ht="16.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 ht="16.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 ht="16.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 ht="16.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 ht="16.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 ht="16.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 ht="16.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 ht="16.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 ht="16.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 ht="16.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 ht="16.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 ht="16.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 ht="16.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 ht="16.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 ht="16.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 ht="16.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 ht="16.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 ht="16.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 ht="16.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 ht="16.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 ht="16.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 ht="16.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 ht="16.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 ht="16.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 ht="16.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 ht="16.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 ht="16.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 ht="16.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 ht="16.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 ht="16.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 ht="16.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 ht="16.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 ht="16.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 ht="16.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 ht="16.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 ht="16.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 ht="16.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 ht="16.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 ht="16.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 ht="16.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 ht="16.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 ht="16.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 ht="16.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 ht="16.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 ht="16.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 ht="16.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 ht="16.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 ht="16.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 ht="16.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 ht="16.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 ht="16.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 ht="16.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 ht="16.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 ht="16.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 ht="16.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 ht="16.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 ht="16.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 ht="16.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 ht="16.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 ht="16.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 ht="16.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 ht="16.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 ht="16.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 ht="16.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 ht="16.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 ht="16.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 ht="16.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 ht="16.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 ht="16.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 ht="16.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 ht="16.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 ht="16.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 ht="16.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 ht="16.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 ht="16.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 ht="16.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 ht="16.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 ht="16.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 ht="16.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 ht="16.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 ht="16.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 ht="16.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 ht="16.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 ht="16.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 ht="16.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 ht="16.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 ht="16.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 ht="16.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 ht="16.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 ht="16.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 ht="16.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 ht="16.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 ht="16.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 ht="16.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 ht="16.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 ht="16.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 ht="16.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 ht="16.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 ht="16.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 ht="16.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 ht="16.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 ht="16.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 ht="16.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ht="16.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ht="16.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ht="16.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ht="16.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ht="16.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ht="16.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ht="16.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ht="16.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ht="16.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ht="16.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ht="16.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ht="16.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ht="16.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ht="16.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ht="16.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ht="16.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ht="16.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ht="16.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ht="16.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ht="16.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ht="16.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ht="16.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ht="16.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ht="16.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ht="16.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ht="16.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ht="16.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ht="16.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ht="16.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ht="16.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 ht="16.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 ht="16.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 ht="16.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 ht="16.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 ht="16.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 ht="16.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 ht="16.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 ht="16.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 ht="16.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 ht="16.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 ht="16.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 ht="16.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 ht="16.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 ht="16.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 ht="16.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 ht="16.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 ht="16.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 ht="16.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 ht="16.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 ht="16.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 ht="16.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 ht="16.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 ht="16.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 ht="16.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 ht="16.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 ht="16.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 ht="16.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 ht="16.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 ht="16.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 ht="16.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 ht="16.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 ht="16.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 ht="16.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 ht="16.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 ht="16.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 ht="16.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 ht="16.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 ht="16.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 ht="16.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 ht="16.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 ht="16.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 ht="16.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 ht="16.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 ht="16.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 ht="16.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 ht="16.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 ht="16.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 ht="16.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 ht="16.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 ht="16.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 ht="16.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 ht="16.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 ht="16.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 ht="16.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 ht="16.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 ht="16.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 ht="16.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 ht="16.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 ht="16.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 ht="16.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 ht="16.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 ht="16.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 ht="16.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 ht="16.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 ht="16.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 ht="16.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 ht="16.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 ht="16.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 ht="16.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 ht="16.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 ht="16.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 ht="16.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 ht="16.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 ht="16.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 ht="16.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 ht="16.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 ht="16.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 ht="16.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 ht="16.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 ht="16.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 ht="16.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 ht="16.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 ht="16.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 ht="16.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 ht="16.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 ht="16.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 ht="16.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 ht="16.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 ht="16.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 ht="16.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 ht="16.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 ht="16.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 ht="16.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 ht="16.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 ht="16.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 ht="16.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 ht="16.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 ht="16.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 ht="16.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 ht="16.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 ht="16.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 ht="16.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 ht="16.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 ht="16.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 ht="16.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 ht="16.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 ht="16.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 ht="16.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 ht="16.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 ht="16.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 ht="16.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 ht="16.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 ht="16.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 ht="16.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 ht="16.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 ht="16.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 ht="16.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 ht="16.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 ht="16.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 ht="16.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 ht="16.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 ht="16.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 ht="16.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 ht="16.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 ht="16.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 ht="16.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 ht="16.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 ht="16.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 ht="16.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 ht="16.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 ht="16.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 ht="16.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 ht="16.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 ht="16.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 ht="16.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 ht="16.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 ht="16.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 ht="16.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 ht="16.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 ht="16.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 ht="16.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 ht="16.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 ht="16.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 ht="16.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 ht="16.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 ht="16.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 ht="16.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 ht="16.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 ht="16.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 ht="16.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 ht="16.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 ht="16.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 ht="16.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 ht="16.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 ht="16.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 ht="16.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 ht="16.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 ht="16.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 ht="16.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 ht="16.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 ht="16.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 ht="16.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 ht="16.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 ht="16.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 ht="16.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 ht="16.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 ht="16.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 ht="16.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 ht="16.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 ht="16.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 ht="16.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 ht="16.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 ht="16.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 ht="16.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 ht="16.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 ht="16.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 ht="16.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 ht="16.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 ht="16.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 ht="16.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 ht="16.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 ht="16.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 ht="16.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 ht="16.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 ht="16.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 ht="16.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 ht="16.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 ht="16.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 ht="16.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 ht="16.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 ht="16.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 ht="16.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 ht="16.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 ht="16.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 ht="16.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 ht="16.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 ht="16.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 ht="16.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 ht="16.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 ht="16.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 ht="16.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 ht="16.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 ht="16.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 ht="16.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 ht="16.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 ht="16.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 ht="16.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 ht="16.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 ht="16.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 ht="16.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 ht="16.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 ht="16.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 ht="16.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 ht="16.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 ht="16.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 ht="16.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 ht="16.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 ht="16.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 ht="16.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 ht="16.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 ht="16.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 ht="16.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 ht="16.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 ht="16.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 ht="16.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 ht="16.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 ht="16.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 ht="16.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 ht="16.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 ht="16.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 ht="16.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 ht="16.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 ht="16.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 ht="16.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 ht="16.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 ht="16.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 ht="16.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 ht="16.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 ht="16.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 ht="16.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 ht="16.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 ht="16.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 ht="16.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 ht="16.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 ht="16.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 ht="16.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 ht="16.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 ht="16.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 ht="16.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 ht="16.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 ht="16.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 ht="16.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 ht="16.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 ht="16.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 ht="16.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 ht="16.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 ht="16.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 ht="16.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 ht="16.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 ht="16.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 ht="16.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 ht="16.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 ht="16.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 ht="16.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 ht="16.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 ht="16.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 ht="16.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 ht="16.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 ht="16.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 ht="16.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 ht="16.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 ht="16.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 ht="16.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 ht="16.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 ht="16.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 ht="16.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 ht="16.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 ht="16.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 ht="16.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 ht="16.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 ht="16.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 ht="16.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 ht="16.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 ht="16.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 ht="16.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 ht="16.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 ht="16.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 ht="16.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 ht="16.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 ht="16.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 ht="16.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 ht="16.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 ht="16.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 ht="16.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 ht="16.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 ht="16.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 ht="16.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 ht="16.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 ht="16.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 ht="16.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 ht="16.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 ht="16.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 ht="16.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 ht="16.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 ht="16.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 ht="16.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 ht="16.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 ht="16.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 ht="16.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 ht="16.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 ht="16.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 ht="16.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 ht="16.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 ht="16.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 ht="16.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 ht="16.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 ht="16.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 ht="16.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 ht="16.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 ht="16.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 ht="16.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 ht="16.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 ht="16.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 ht="16.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 spans="1:25" ht="16.5" customHeight="1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 spans="1:25" ht="16.5" customHeight="1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  <row r="1003" spans="1:25" ht="16.5" customHeight="1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</row>
    <row r="1004" spans="1:25" ht="16.5" customHeight="1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</row>
    <row r="1005" spans="1:25" ht="16.5" customHeight="1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</row>
    <row r="1006" spans="1:25" ht="16.5" customHeight="1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</row>
    <row r="1007" spans="1:25" ht="16.5" customHeight="1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</row>
    <row r="1008" spans="1:25" ht="16.5" customHeight="1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</row>
    <row r="1009" spans="1:25" ht="16.5" customHeight="1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</row>
    <row r="1010" spans="1:25" ht="16.5" customHeight="1" x14ac:dyDescent="0.25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</row>
    <row r="1011" spans="1:25" ht="16.5" customHeight="1" x14ac:dyDescent="0.25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</row>
    <row r="1012" spans="1:25" ht="16.5" customHeight="1" x14ac:dyDescent="0.25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</row>
    <row r="1013" spans="1:25" ht="16.5" customHeight="1" x14ac:dyDescent="0.25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</row>
    <row r="1014" spans="1:25" ht="16.5" customHeight="1" x14ac:dyDescent="0.25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</row>
    <row r="1015" spans="1:25" ht="16.5" customHeight="1" x14ac:dyDescent="0.25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</row>
    <row r="1016" spans="1:25" ht="16.5" customHeight="1" x14ac:dyDescent="0.25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</row>
    <row r="1017" spans="1:25" ht="16.5" customHeight="1" x14ac:dyDescent="0.25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</row>
    <row r="1018" spans="1:25" ht="16.5" customHeight="1" x14ac:dyDescent="0.25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</row>
    <row r="1019" spans="1:25" ht="16.5" customHeight="1" x14ac:dyDescent="0.25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</row>
    <row r="1020" spans="1:25" ht="16.5" customHeight="1" x14ac:dyDescent="0.25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</row>
    <row r="1021" spans="1:25" ht="16.5" customHeight="1" x14ac:dyDescent="0.25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</row>
    <row r="1022" spans="1:25" ht="16.5" customHeight="1" x14ac:dyDescent="0.25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</row>
    <row r="1023" spans="1:25" ht="16.5" customHeight="1" x14ac:dyDescent="0.25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</row>
    <row r="1024" spans="1:25" ht="16.5" customHeight="1" x14ac:dyDescent="0.25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</row>
    <row r="1025" spans="1:25" ht="16.5" customHeight="1" x14ac:dyDescent="0.25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</row>
    <row r="1026" spans="1:25" ht="16.5" customHeight="1" x14ac:dyDescent="0.25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</row>
    <row r="1027" spans="1:25" ht="16.5" customHeight="1" x14ac:dyDescent="0.25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</row>
    <row r="1028" spans="1:25" ht="16.5" customHeight="1" x14ac:dyDescent="0.25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</row>
    <row r="1029" spans="1:25" ht="16.5" customHeight="1" x14ac:dyDescent="0.25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</row>
    <row r="1030" spans="1:25" ht="16.5" customHeight="1" x14ac:dyDescent="0.25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</row>
    <row r="1031" spans="1:25" ht="16.5" customHeight="1" x14ac:dyDescent="0.25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</row>
    <row r="1032" spans="1:25" ht="16.5" customHeight="1" x14ac:dyDescent="0.25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</row>
    <row r="1033" spans="1:25" ht="16.5" customHeight="1" x14ac:dyDescent="0.25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</row>
    <row r="1034" spans="1:25" ht="16.5" customHeight="1" x14ac:dyDescent="0.25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</row>
    <row r="1035" spans="1:25" ht="16.5" customHeight="1" x14ac:dyDescent="0.25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</row>
    <row r="1036" spans="1:25" ht="16.5" customHeight="1" x14ac:dyDescent="0.25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</row>
    <row r="1037" spans="1:25" ht="16.5" customHeight="1" x14ac:dyDescent="0.25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</row>
    <row r="1038" spans="1:25" ht="16.5" customHeight="1" x14ac:dyDescent="0.25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</row>
    <row r="1039" spans="1:25" ht="16.5" customHeight="1" x14ac:dyDescent="0.25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</row>
    <row r="1040" spans="1:25" ht="16.5" customHeight="1" x14ac:dyDescent="0.25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</row>
    <row r="1041" spans="1:25" ht="16.5" customHeight="1" x14ac:dyDescent="0.25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</row>
    <row r="1042" spans="1:25" ht="16.5" customHeight="1" x14ac:dyDescent="0.25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</row>
    <row r="1043" spans="1:25" ht="16.5" customHeight="1" x14ac:dyDescent="0.25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</row>
    <row r="1044" spans="1:25" ht="16.5" customHeight="1" x14ac:dyDescent="0.25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</row>
    <row r="1045" spans="1:25" ht="16.5" customHeight="1" x14ac:dyDescent="0.25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</row>
    <row r="1046" spans="1:25" ht="16.5" customHeight="1" x14ac:dyDescent="0.25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</row>
    <row r="1047" spans="1:25" ht="16.5" customHeight="1" x14ac:dyDescent="0.25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</row>
    <row r="1048" spans="1:25" ht="16.5" customHeight="1" x14ac:dyDescent="0.25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</row>
    <row r="1049" spans="1:25" ht="16.5" customHeight="1" x14ac:dyDescent="0.25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</row>
    <row r="1050" spans="1:25" ht="16.5" customHeight="1" x14ac:dyDescent="0.25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</row>
    <row r="1051" spans="1:25" ht="16.5" customHeight="1" x14ac:dyDescent="0.25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</row>
    <row r="1052" spans="1:25" ht="16.5" customHeight="1" x14ac:dyDescent="0.25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</row>
    <row r="1053" spans="1:25" ht="16.5" customHeight="1" x14ac:dyDescent="0.25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</row>
    <row r="1054" spans="1:25" ht="16.5" customHeight="1" x14ac:dyDescent="0.25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</row>
    <row r="1055" spans="1:25" ht="16.5" customHeight="1" x14ac:dyDescent="0.25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</row>
    <row r="1056" spans="1:25" ht="16.5" customHeight="1" x14ac:dyDescent="0.25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</row>
    <row r="1057" spans="1:25" ht="16.5" customHeight="1" x14ac:dyDescent="0.25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</row>
    <row r="1058" spans="1:25" ht="16.5" customHeight="1" x14ac:dyDescent="0.25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</row>
    <row r="1059" spans="1:25" ht="16.5" customHeight="1" x14ac:dyDescent="0.25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</row>
    <row r="1060" spans="1:25" ht="16.5" customHeight="1" x14ac:dyDescent="0.25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</row>
    <row r="1061" spans="1:25" ht="16.5" customHeight="1" x14ac:dyDescent="0.25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</row>
    <row r="1062" spans="1:25" ht="16.5" customHeight="1" x14ac:dyDescent="0.25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</row>
    <row r="1063" spans="1:25" ht="16.5" customHeight="1" x14ac:dyDescent="0.25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</row>
    <row r="1064" spans="1:25" ht="16.5" customHeight="1" x14ac:dyDescent="0.25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</row>
    <row r="1065" spans="1:25" ht="16.5" customHeight="1" x14ac:dyDescent="0.25"/>
    <row r="1066" spans="1:25" ht="16.5" customHeight="1" x14ac:dyDescent="0.25"/>
    <row r="1067" spans="1:25" ht="16.5" customHeight="1" x14ac:dyDescent="0.25"/>
    <row r="1068" spans="1:25" ht="16.5" customHeight="1" x14ac:dyDescent="0.25"/>
    <row r="1069" spans="1:25" ht="16.5" customHeight="1" x14ac:dyDescent="0.25"/>
    <row r="1070" spans="1:25" ht="16.5" customHeight="1" x14ac:dyDescent="0.25"/>
    <row r="1071" spans="1:25" ht="16.5" customHeight="1" x14ac:dyDescent="0.25"/>
    <row r="1072" spans="1:25" ht="16.5" customHeight="1" x14ac:dyDescent="0.25"/>
    <row r="1073" ht="16.5" customHeight="1" x14ac:dyDescent="0.25"/>
    <row r="1074" ht="16.5" customHeight="1" x14ac:dyDescent="0.25"/>
    <row r="1075" ht="16.5" customHeight="1" x14ac:dyDescent="0.25"/>
    <row r="1076" ht="16.5" customHeight="1" x14ac:dyDescent="0.25"/>
    <row r="1077" ht="16.5" customHeight="1" x14ac:dyDescent="0.25"/>
    <row r="1078" ht="16.5" customHeight="1" x14ac:dyDescent="0.25"/>
    <row r="1079" ht="16.5" customHeight="1" x14ac:dyDescent="0.25"/>
    <row r="1080" ht="16.5" customHeight="1" x14ac:dyDescent="0.25"/>
    <row r="1081" ht="16.5" customHeight="1" x14ac:dyDescent="0.25"/>
    <row r="1082" ht="16.5" customHeight="1" x14ac:dyDescent="0.25"/>
    <row r="1083" ht="16.5" customHeight="1" x14ac:dyDescent="0.25"/>
    <row r="1084" ht="16.5" customHeight="1" x14ac:dyDescent="0.25"/>
    <row r="1085" ht="16.5" customHeight="1" x14ac:dyDescent="0.25"/>
    <row r="1086" ht="16.5" customHeight="1" x14ac:dyDescent="0.25"/>
    <row r="1087" ht="16.5" customHeight="1" x14ac:dyDescent="0.25"/>
    <row r="1088" ht="16.5" customHeight="1" x14ac:dyDescent="0.25"/>
    <row r="1089" ht="16.5" customHeight="1" x14ac:dyDescent="0.25"/>
    <row r="1090" ht="16.5" customHeight="1" x14ac:dyDescent="0.25"/>
    <row r="1091" ht="16.5" customHeight="1" x14ac:dyDescent="0.25"/>
    <row r="1092" ht="16.5" customHeight="1" x14ac:dyDescent="0.25"/>
    <row r="1093" ht="16.5" customHeight="1" x14ac:dyDescent="0.25"/>
    <row r="1094" ht="16.5" customHeight="1" x14ac:dyDescent="0.25"/>
    <row r="1095" ht="16.5" customHeight="1" x14ac:dyDescent="0.25"/>
    <row r="1096" ht="16.5" customHeight="1" x14ac:dyDescent="0.25"/>
    <row r="1097" ht="16.5" customHeight="1" x14ac:dyDescent="0.25"/>
    <row r="1098" ht="16.5" customHeight="1" x14ac:dyDescent="0.25"/>
    <row r="1099" ht="16.5" customHeight="1" x14ac:dyDescent="0.25"/>
    <row r="1100" ht="16.5" customHeight="1" x14ac:dyDescent="0.25"/>
    <row r="1101" ht="16.5" customHeight="1" x14ac:dyDescent="0.25"/>
    <row r="1102" ht="16.5" customHeight="1" x14ac:dyDescent="0.25"/>
    <row r="1103" ht="16.5" customHeight="1" x14ac:dyDescent="0.25"/>
    <row r="1104" ht="16.5" customHeight="1" x14ac:dyDescent="0.25"/>
    <row r="1105" ht="16.5" customHeight="1" x14ac:dyDescent="0.25"/>
    <row r="1106" ht="16.5" customHeight="1" x14ac:dyDescent="0.25"/>
    <row r="1107" ht="16.5" customHeight="1" x14ac:dyDescent="0.25"/>
    <row r="1108" ht="16.5" customHeight="1" x14ac:dyDescent="0.25"/>
    <row r="1109" ht="16.5" customHeight="1" x14ac:dyDescent="0.25"/>
    <row r="1110" ht="16.5" customHeight="1" x14ac:dyDescent="0.25"/>
    <row r="1111" ht="16.5" customHeight="1" x14ac:dyDescent="0.25"/>
    <row r="1112" ht="16.5" customHeight="1" x14ac:dyDescent="0.25"/>
    <row r="1113" ht="16.5" customHeight="1" x14ac:dyDescent="0.25"/>
    <row r="1114" ht="16.5" customHeight="1" x14ac:dyDescent="0.25"/>
    <row r="1115" ht="16.5" customHeight="1" x14ac:dyDescent="0.25"/>
    <row r="1116" ht="16.5" customHeight="1" x14ac:dyDescent="0.25"/>
    <row r="1117" ht="16.5" customHeight="1" x14ac:dyDescent="0.25"/>
    <row r="1118" ht="16.5" customHeight="1" x14ac:dyDescent="0.25"/>
    <row r="1119" ht="16.5" customHeight="1" x14ac:dyDescent="0.25"/>
    <row r="1120" ht="16.5" customHeight="1" x14ac:dyDescent="0.25"/>
    <row r="1121" ht="16.5" customHeight="1" x14ac:dyDescent="0.25"/>
    <row r="1122" ht="16.5" customHeight="1" x14ac:dyDescent="0.25"/>
    <row r="1123" ht="16.5" customHeight="1" x14ac:dyDescent="0.25"/>
    <row r="1124" ht="16.5" customHeight="1" x14ac:dyDescent="0.25"/>
    <row r="1125" ht="16.5" customHeight="1" x14ac:dyDescent="0.25"/>
    <row r="1126" ht="16.5" customHeight="1" x14ac:dyDescent="0.25"/>
    <row r="1127" ht="16.5" customHeight="1" x14ac:dyDescent="0.25"/>
    <row r="1128" ht="16.5" customHeight="1" x14ac:dyDescent="0.25"/>
    <row r="1129" ht="16.5" customHeight="1" x14ac:dyDescent="0.25"/>
    <row r="1130" ht="16.5" customHeight="1" x14ac:dyDescent="0.25"/>
    <row r="1131" ht="16.5" customHeight="1" x14ac:dyDescent="0.25"/>
    <row r="1132" ht="16.5" customHeight="1" x14ac:dyDescent="0.25"/>
    <row r="1133" ht="16.5" customHeight="1" x14ac:dyDescent="0.25"/>
    <row r="1134" ht="16.5" customHeight="1" x14ac:dyDescent="0.25"/>
    <row r="1135" ht="16.5" customHeight="1" x14ac:dyDescent="0.25"/>
    <row r="1136" ht="16.5" customHeight="1" x14ac:dyDescent="0.25"/>
    <row r="1137" ht="16.5" customHeight="1" x14ac:dyDescent="0.25"/>
    <row r="1138" ht="16.5" customHeight="1" x14ac:dyDescent="0.25"/>
    <row r="1139" ht="16.5" customHeight="1" x14ac:dyDescent="0.25"/>
    <row r="1140" ht="16.5" customHeight="1" x14ac:dyDescent="0.25"/>
    <row r="1141" ht="16.5" customHeight="1" x14ac:dyDescent="0.25"/>
    <row r="1142" ht="16.5" customHeight="1" x14ac:dyDescent="0.25"/>
    <row r="1143" ht="16.5" customHeight="1" x14ac:dyDescent="0.25"/>
    <row r="1144" ht="16.5" customHeight="1" x14ac:dyDescent="0.25"/>
    <row r="1145" ht="16.5" customHeight="1" x14ac:dyDescent="0.25"/>
    <row r="1146" ht="16.5" customHeight="1" x14ac:dyDescent="0.25"/>
    <row r="1147" ht="16.5" customHeight="1" x14ac:dyDescent="0.25"/>
    <row r="1148" ht="16.5" customHeight="1" x14ac:dyDescent="0.25"/>
    <row r="1149" ht="16.5" customHeight="1" x14ac:dyDescent="0.25"/>
    <row r="1150" ht="16.5" customHeight="1" x14ac:dyDescent="0.25"/>
    <row r="1151" ht="16.5" customHeight="1" x14ac:dyDescent="0.25"/>
    <row r="1152" ht="16.5" customHeight="1" x14ac:dyDescent="0.25"/>
    <row r="1153" ht="16.5" customHeight="1" x14ac:dyDescent="0.25"/>
    <row r="1154" ht="16.5" customHeight="1" x14ac:dyDescent="0.25"/>
    <row r="1155" ht="16.5" customHeight="1" x14ac:dyDescent="0.25"/>
    <row r="1156" ht="16.5" customHeight="1" x14ac:dyDescent="0.25"/>
    <row r="1157" ht="16.5" customHeight="1" x14ac:dyDescent="0.25"/>
    <row r="1158" ht="16.5" customHeight="1" x14ac:dyDescent="0.25"/>
    <row r="1159" ht="16.5" customHeight="1" x14ac:dyDescent="0.25"/>
    <row r="1160" ht="16.5" customHeight="1" x14ac:dyDescent="0.25"/>
    <row r="1161" ht="16.5" customHeight="1" x14ac:dyDescent="0.25"/>
    <row r="1162" ht="16.5" customHeight="1" x14ac:dyDescent="0.25"/>
    <row r="1163" ht="16.5" customHeight="1" x14ac:dyDescent="0.25"/>
    <row r="1164" ht="16.5" customHeight="1" x14ac:dyDescent="0.25"/>
    <row r="1165" ht="16.5" customHeight="1" x14ac:dyDescent="0.25"/>
    <row r="1166" ht="16.5" customHeight="1" x14ac:dyDescent="0.25"/>
    <row r="1167" ht="16.5" customHeight="1" x14ac:dyDescent="0.25"/>
    <row r="1168" ht="16.5" customHeight="1" x14ac:dyDescent="0.25"/>
    <row r="1169" ht="16.5" customHeight="1" x14ac:dyDescent="0.25"/>
    <row r="1170" ht="16.5" customHeight="1" x14ac:dyDescent="0.25"/>
    <row r="1171" ht="16.5" customHeight="1" x14ac:dyDescent="0.25"/>
    <row r="1172" ht="16.5" customHeight="1" x14ac:dyDescent="0.25"/>
    <row r="1173" ht="16.5" customHeight="1" x14ac:dyDescent="0.25"/>
    <row r="1174" ht="16.5" customHeight="1" x14ac:dyDescent="0.25"/>
    <row r="1175" ht="16.5" customHeight="1" x14ac:dyDescent="0.25"/>
    <row r="1176" ht="16.5" customHeight="1" x14ac:dyDescent="0.25"/>
    <row r="1177" ht="16.5" customHeight="1" x14ac:dyDescent="0.25"/>
    <row r="1178" ht="16.5" customHeight="1" x14ac:dyDescent="0.25"/>
    <row r="1179" ht="16.5" customHeight="1" x14ac:dyDescent="0.25"/>
    <row r="1180" ht="16.5" customHeight="1" x14ac:dyDescent="0.25"/>
    <row r="1181" ht="16.5" customHeight="1" x14ac:dyDescent="0.25"/>
    <row r="1182" ht="16.5" customHeight="1" x14ac:dyDescent="0.25"/>
    <row r="1183" ht="16.5" customHeight="1" x14ac:dyDescent="0.25"/>
    <row r="1184" ht="16.5" customHeight="1" x14ac:dyDescent="0.25"/>
    <row r="1185" ht="16.5" customHeight="1" x14ac:dyDescent="0.25"/>
    <row r="1186" ht="16.5" customHeight="1" x14ac:dyDescent="0.25"/>
    <row r="1187" ht="16.5" customHeight="1" x14ac:dyDescent="0.25"/>
    <row r="1188" ht="16.5" customHeight="1" x14ac:dyDescent="0.25"/>
    <row r="1189" ht="16.5" customHeight="1" x14ac:dyDescent="0.25"/>
    <row r="1190" ht="16.5" customHeight="1" x14ac:dyDescent="0.25"/>
    <row r="1191" ht="16.5" customHeight="1" x14ac:dyDescent="0.25"/>
    <row r="1192" ht="16.5" customHeight="1" x14ac:dyDescent="0.25"/>
    <row r="1193" ht="16.5" customHeight="1" x14ac:dyDescent="0.25"/>
    <row r="1194" ht="16.5" customHeight="1" x14ac:dyDescent="0.25"/>
    <row r="1195" ht="16.5" customHeight="1" x14ac:dyDescent="0.25"/>
    <row r="1196" ht="16.5" customHeight="1" x14ac:dyDescent="0.25"/>
    <row r="1197" ht="16.5" customHeight="1" x14ac:dyDescent="0.25"/>
    <row r="1198" ht="16.5" customHeight="1" x14ac:dyDescent="0.25"/>
    <row r="1199" ht="16.5" customHeight="1" x14ac:dyDescent="0.25"/>
    <row r="1200" ht="16.5" customHeight="1" x14ac:dyDescent="0.25"/>
    <row r="1201" ht="16.5" customHeight="1" x14ac:dyDescent="0.25"/>
    <row r="1202" ht="16.5" customHeight="1" x14ac:dyDescent="0.25"/>
    <row r="1203" ht="16.5" customHeight="1" x14ac:dyDescent="0.25"/>
    <row r="1204" ht="16.5" customHeight="1" x14ac:dyDescent="0.25"/>
    <row r="1205" ht="16.5" customHeight="1" x14ac:dyDescent="0.25"/>
    <row r="1206" ht="16.5" customHeight="1" x14ac:dyDescent="0.25"/>
    <row r="1207" ht="16.5" customHeight="1" x14ac:dyDescent="0.25"/>
    <row r="1208" ht="16.5" customHeight="1" x14ac:dyDescent="0.25"/>
  </sheetData>
  <mergeCells count="34">
    <mergeCell ref="T8:V8"/>
    <mergeCell ref="A9:A10"/>
    <mergeCell ref="B24:D25"/>
    <mergeCell ref="J24:L25"/>
    <mergeCell ref="R24:T25"/>
    <mergeCell ref="B8:C8"/>
    <mergeCell ref="D8:F8"/>
    <mergeCell ref="J8:K8"/>
    <mergeCell ref="L8:N8"/>
    <mergeCell ref="T30:V30"/>
    <mergeCell ref="B61:D62"/>
    <mergeCell ref="J61:L62"/>
    <mergeCell ref="R61:T62"/>
    <mergeCell ref="G62:G63"/>
    <mergeCell ref="Q62:Q63"/>
    <mergeCell ref="B30:C30"/>
    <mergeCell ref="D30:F30"/>
    <mergeCell ref="J30:K30"/>
    <mergeCell ref="L30:N30"/>
    <mergeCell ref="E7:G7"/>
    <mergeCell ref="A1:G2"/>
    <mergeCell ref="C89:F89"/>
    <mergeCell ref="P2:Q2"/>
    <mergeCell ref="P1:S1"/>
    <mergeCell ref="S3:S4"/>
    <mergeCell ref="R30:S30"/>
    <mergeCell ref="B26:F26"/>
    <mergeCell ref="J26:N26"/>
    <mergeCell ref="R8:S8"/>
    <mergeCell ref="J3:K3"/>
    <mergeCell ref="J4:K4"/>
    <mergeCell ref="I5:L5"/>
    <mergeCell ref="J2:K2"/>
    <mergeCell ref="L2:M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="65" zoomScaleNormal="65" workbookViewId="0">
      <selection activeCell="B8" sqref="B7:J8"/>
    </sheetView>
  </sheetViews>
  <sheetFormatPr defaultRowHeight="13.2" x14ac:dyDescent="0.25"/>
  <cols>
    <col min="1" max="1" width="3.33203125" customWidth="1"/>
    <col min="2" max="1025" width="12.77734375" customWidth="1"/>
  </cols>
  <sheetData>
    <row r="1" spans="1:16" ht="82.2" customHeight="1" x14ac:dyDescent="0.25">
      <c r="A1" s="86" t="s">
        <v>45</v>
      </c>
      <c r="B1" s="168" t="s">
        <v>46</v>
      </c>
      <c r="C1" s="168"/>
      <c r="D1" s="168"/>
      <c r="E1" s="168"/>
      <c r="F1" s="168"/>
      <c r="G1" s="168"/>
      <c r="H1" s="168"/>
      <c r="I1" s="168"/>
      <c r="J1" s="168"/>
      <c r="L1" s="163" t="s">
        <v>58</v>
      </c>
      <c r="M1" s="135" t="s">
        <v>59</v>
      </c>
      <c r="N1" s="135">
        <v>37.5</v>
      </c>
      <c r="O1" s="121"/>
      <c r="P1" s="121"/>
    </row>
    <row r="2" spans="1:16" ht="105.15" customHeight="1" x14ac:dyDescent="0.25">
      <c r="A2" s="87" t="s">
        <v>47</v>
      </c>
      <c r="B2" s="169" t="s">
        <v>48</v>
      </c>
      <c r="C2" s="169"/>
      <c r="D2" s="169"/>
      <c r="E2" s="169"/>
      <c r="F2" s="169"/>
      <c r="G2" s="169"/>
      <c r="H2" s="169"/>
      <c r="I2" s="169"/>
      <c r="J2" s="169"/>
      <c r="L2" s="163"/>
      <c r="M2" s="135" t="s">
        <v>60</v>
      </c>
      <c r="N2" s="135">
        <v>50</v>
      </c>
      <c r="O2" s="121"/>
      <c r="P2" s="121"/>
    </row>
    <row r="3" spans="1:16" ht="133.19999999999999" customHeight="1" x14ac:dyDescent="0.25">
      <c r="A3" s="88" t="s">
        <v>49</v>
      </c>
      <c r="B3" s="170" t="s">
        <v>55</v>
      </c>
      <c r="C3" s="170"/>
      <c r="D3" s="170"/>
      <c r="E3" s="170"/>
      <c r="F3" s="170"/>
      <c r="G3" s="170"/>
      <c r="H3" s="170"/>
      <c r="I3" s="170"/>
      <c r="J3" s="170"/>
      <c r="L3" s="163"/>
      <c r="M3" s="135" t="s">
        <v>61</v>
      </c>
      <c r="N3" s="135">
        <v>62.5</v>
      </c>
      <c r="O3" s="121"/>
      <c r="P3" s="121"/>
    </row>
    <row r="4" spans="1:16" ht="118.2" customHeight="1" x14ac:dyDescent="0.25">
      <c r="A4" s="89" t="s">
        <v>50</v>
      </c>
      <c r="B4" s="171" t="s">
        <v>51</v>
      </c>
      <c r="C4" s="171"/>
      <c r="D4" s="171"/>
      <c r="E4" s="171"/>
      <c r="F4" s="171"/>
      <c r="G4" s="171"/>
      <c r="H4" s="171"/>
      <c r="I4" s="171"/>
      <c r="J4" s="171"/>
      <c r="L4" s="163"/>
      <c r="M4" s="135" t="s">
        <v>62</v>
      </c>
      <c r="N4" s="135">
        <v>75</v>
      </c>
      <c r="O4" s="121"/>
      <c r="P4" s="121"/>
    </row>
    <row r="5" spans="1:16" ht="108" customHeight="1" x14ac:dyDescent="0.25">
      <c r="A5" s="90"/>
      <c r="B5" s="172" t="s">
        <v>56</v>
      </c>
      <c r="C5" s="172"/>
      <c r="D5" s="172"/>
      <c r="E5" s="172"/>
      <c r="F5" s="172"/>
      <c r="G5" s="172"/>
      <c r="H5" s="172"/>
      <c r="I5" s="172"/>
      <c r="J5" s="172"/>
      <c r="L5" s="163"/>
      <c r="M5" s="135" t="s">
        <v>63</v>
      </c>
      <c r="N5" s="135">
        <v>87.5</v>
      </c>
      <c r="O5" s="121"/>
      <c r="P5" s="121"/>
    </row>
    <row r="6" spans="1:16" ht="29.4" customHeight="1" thickBot="1" x14ac:dyDescent="0.3">
      <c r="A6" s="91"/>
      <c r="B6" s="160" t="s">
        <v>52</v>
      </c>
      <c r="C6" s="160"/>
      <c r="D6" s="160"/>
      <c r="E6" s="160"/>
      <c r="F6" s="160"/>
      <c r="G6" s="160"/>
      <c r="H6" s="160"/>
      <c r="I6" s="160"/>
      <c r="J6" s="160"/>
      <c r="L6" s="164"/>
      <c r="M6" s="136" t="s">
        <v>8</v>
      </c>
      <c r="N6" s="136">
        <v>100</v>
      </c>
    </row>
    <row r="7" spans="1:16" ht="23.4" thickBot="1" x14ac:dyDescent="0.3">
      <c r="A7" s="91"/>
      <c r="B7" s="161" t="s">
        <v>53</v>
      </c>
      <c r="C7" s="161"/>
      <c r="D7" s="161"/>
      <c r="E7" s="161"/>
      <c r="F7" s="161"/>
      <c r="G7" s="161"/>
      <c r="H7" s="161"/>
      <c r="I7" s="161"/>
      <c r="J7" s="161"/>
      <c r="L7" s="165" t="s">
        <v>57</v>
      </c>
      <c r="M7" s="166"/>
      <c r="N7" s="167"/>
    </row>
    <row r="8" spans="1:16" ht="20.399999999999999" x14ac:dyDescent="0.25">
      <c r="B8" s="162"/>
      <c r="C8" s="162"/>
      <c r="D8" s="162"/>
      <c r="E8" s="162"/>
      <c r="F8" s="162"/>
      <c r="G8" s="162"/>
      <c r="H8" s="162"/>
      <c r="I8" s="162"/>
      <c r="J8" s="162"/>
    </row>
    <row r="9" spans="1:16" ht="38.25" customHeight="1" x14ac:dyDescent="0.25"/>
    <row r="10" spans="1:16" ht="19.5" customHeight="1" x14ac:dyDescent="0.25"/>
    <row r="11" spans="1:16" ht="33" customHeight="1" x14ac:dyDescent="0.25"/>
    <row r="12" spans="1:16" ht="17.399999999999999" customHeight="1" x14ac:dyDescent="0.25"/>
    <row r="13" spans="1:16" ht="17.399999999999999" customHeight="1" x14ac:dyDescent="0.25"/>
    <row r="14" spans="1:16" ht="17.399999999999999" customHeight="1" x14ac:dyDescent="0.25"/>
    <row r="15" spans="1:16" ht="17.399999999999999" customHeight="1" x14ac:dyDescent="0.25"/>
    <row r="16" spans="1:16" ht="17.399999999999999" customHeight="1" x14ac:dyDescent="0.25"/>
    <row r="17" ht="19.350000000000001" customHeight="1" x14ac:dyDescent="0.25"/>
    <row r="18" ht="15.9" customHeight="1" x14ac:dyDescent="0.25"/>
    <row r="19" ht="15.9" customHeight="1" x14ac:dyDescent="0.25"/>
  </sheetData>
  <mergeCells count="10">
    <mergeCell ref="B6:J6"/>
    <mergeCell ref="B7:J7"/>
    <mergeCell ref="B8:J8"/>
    <mergeCell ref="L1:L6"/>
    <mergeCell ref="L7:N7"/>
    <mergeCell ref="B1:J1"/>
    <mergeCell ref="B2:J2"/>
    <mergeCell ref="B3:J3"/>
    <mergeCell ref="B4:J4"/>
    <mergeCell ref="B5:J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Таблицы раскроя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Таблица_Линолеум_расчет_Папян_13_08</dc:title>
  <dc:subject/>
  <dc:creator/>
  <dc:description/>
  <cp:lastModifiedBy>извеков Александр</cp:lastModifiedBy>
  <cp:revision>8</cp:revision>
  <dcterms:created xsi:type="dcterms:W3CDTF">2024-09-22T23:09:27Z</dcterms:created>
  <dcterms:modified xsi:type="dcterms:W3CDTF">2024-10-17T06:30:28Z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