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0730" windowHeight="11760"/>
  </bookViews>
  <sheets>
    <sheet name="выходные" sheetId="1" r:id="rId1"/>
    <sheet name="копия" sheetId="2" r:id="rId2"/>
  </sheets>
  <definedNames>
    <definedName name="_xlnm._FilterDatabase" localSheetId="0" hidden="1">выходные!$A$2:$A$20</definedName>
    <definedName name="_xlnm._FilterDatabase" localSheetId="1" hidden="1">копия!$A$2:$A$20</definedName>
    <definedName name="Е209" localSheetId="0">выходные!#REF!</definedName>
    <definedName name="Е209" localSheetId="1">копия!#REF!</definedName>
    <definedName name="Е209">#REF!</definedName>
    <definedName name="_xlnm.Print_Area" localSheetId="0">выходные!$A$1:$L$29</definedName>
    <definedName name="_xlnm.Print_Area" localSheetId="1">копия!$A$1:$A$20</definedName>
    <definedName name="рр" localSheetId="1">#REF!</definedName>
    <definedName name="рр">#REF!</definedName>
    <definedName name="Штатное" localSheetId="1">#REF!</definedName>
    <definedName name="Штатное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H3" i="2" a="1"/>
  <c r="H3" i="2" s="1"/>
  <c r="F21" i="2"/>
  <c r="G21" i="2" s="1"/>
  <c r="F20" i="2"/>
  <c r="G20" i="2" s="1"/>
  <c r="F19" i="2"/>
  <c r="G19" i="2" s="1"/>
  <c r="C19" i="2" a="1"/>
  <c r="C19" i="2" s="1"/>
  <c r="D19" i="2" s="1" a="1"/>
  <c r="D19" i="2" s="1"/>
  <c r="F18" i="2"/>
  <c r="G18" i="2" s="1"/>
  <c r="C18" i="2" a="1"/>
  <c r="C18" i="2" s="1"/>
  <c r="D18" i="2" s="1" a="1"/>
  <c r="D18" i="2" s="1"/>
  <c r="F17" i="2"/>
  <c r="G17" i="2" s="1"/>
  <c r="C17" i="2" a="1"/>
  <c r="C17" i="2" s="1"/>
  <c r="D17" i="2" s="1" a="1"/>
  <c r="D17" i="2" s="1"/>
  <c r="F16" i="2"/>
  <c r="G16" i="2" s="1"/>
  <c r="C16" i="2" a="1"/>
  <c r="C16" i="2" s="1"/>
  <c r="D16" i="2" s="1" a="1"/>
  <c r="D16" i="2" s="1"/>
  <c r="F15" i="2"/>
  <c r="G15" i="2" s="1"/>
  <c r="C15" i="2" a="1"/>
  <c r="C15" i="2" s="1"/>
  <c r="D15" i="2" s="1" a="1"/>
  <c r="D15" i="2" s="1"/>
  <c r="F14" i="2"/>
  <c r="G14" i="2" s="1"/>
  <c r="C14" i="2" a="1"/>
  <c r="C14" i="2" s="1"/>
  <c r="D14" i="2" s="1" a="1"/>
  <c r="D14" i="2" s="1"/>
  <c r="F13" i="2"/>
  <c r="G13" i="2" s="1"/>
  <c r="C13" i="2" a="1"/>
  <c r="C13" i="2" s="1"/>
  <c r="D13" i="2" s="1" a="1"/>
  <c r="D13" i="2" s="1"/>
  <c r="F12" i="2"/>
  <c r="G12" i="2" s="1"/>
  <c r="C12" i="2" a="1"/>
  <c r="C12" i="2" s="1"/>
  <c r="D12" i="2" s="1" a="1"/>
  <c r="D12" i="2" s="1"/>
  <c r="F11" i="2"/>
  <c r="G11" i="2" s="1"/>
  <c r="C11" i="2" a="1"/>
  <c r="C11" i="2" s="1"/>
  <c r="D11" i="2" s="1" a="1"/>
  <c r="D11" i="2" s="1"/>
  <c r="F10" i="2"/>
  <c r="G10" i="2" s="1"/>
  <c r="C10" i="2" a="1"/>
  <c r="C10" i="2" s="1"/>
  <c r="D10" i="2" s="1" a="1"/>
  <c r="D10" i="2" s="1"/>
  <c r="F9" i="2"/>
  <c r="G9" i="2" s="1"/>
  <c r="C9" i="2" a="1"/>
  <c r="C9" i="2" s="1"/>
  <c r="D9" i="2" s="1" a="1"/>
  <c r="D9" i="2" s="1"/>
  <c r="F8" i="2"/>
  <c r="G8" i="2" s="1"/>
  <c r="C8" i="2" a="1"/>
  <c r="C8" i="2" s="1"/>
  <c r="D8" i="2" s="1" a="1"/>
  <c r="D8" i="2" s="1"/>
  <c r="F7" i="2"/>
  <c r="G7" i="2" s="1"/>
  <c r="C7" i="2" a="1"/>
  <c r="C7" i="2" s="1"/>
  <c r="D7" i="2" s="1" a="1"/>
  <c r="D7" i="2" s="1"/>
  <c r="F6" i="2"/>
  <c r="G6" i="2" s="1"/>
  <c r="C6" i="2" a="1"/>
  <c r="C6" i="2" s="1"/>
  <c r="F5" i="2"/>
  <c r="G5" i="2" s="1"/>
  <c r="C5" i="2" a="1"/>
  <c r="C5" i="2" s="1"/>
  <c r="F4" i="2"/>
  <c r="G4" i="2" s="1"/>
  <c r="C4" i="2" a="1"/>
  <c r="C4" i="2" s="1"/>
  <c r="F3" i="2"/>
  <c r="G3" i="2" s="1"/>
  <c r="C3" i="2" a="1"/>
  <c r="C3" i="2" s="1"/>
  <c r="F3" i="1"/>
  <c r="G3" i="1" s="1"/>
  <c r="D3" i="2" l="1" a="1"/>
  <c r="D3" i="2" s="1"/>
  <c r="C22" i="2"/>
  <c r="H20" i="2" a="1"/>
  <c r="H20" i="2" s="1"/>
  <c r="I20" i="2" s="1" a="1"/>
  <c r="I20" i="2" s="1"/>
  <c r="H17" i="2" a="1"/>
  <c r="H17" i="2" s="1"/>
  <c r="I17" i="2" s="1" a="1"/>
  <c r="I17" i="2" s="1"/>
  <c r="H15" i="2" a="1"/>
  <c r="H15" i="2" s="1"/>
  <c r="I15" i="2" s="1" a="1"/>
  <c r="I15" i="2" s="1"/>
  <c r="H13" i="2" a="1"/>
  <c r="H13" i="2" s="1"/>
  <c r="I13" i="2" s="1" a="1"/>
  <c r="I13" i="2" s="1"/>
  <c r="H11" i="2" a="1"/>
  <c r="H11" i="2" s="1"/>
  <c r="I11" i="2" s="1" a="1"/>
  <c r="I11" i="2" s="1"/>
  <c r="H9" i="2" a="1"/>
  <c r="H9" i="2" s="1"/>
  <c r="I9" i="2" s="1" a="1"/>
  <c r="I9" i="2" s="1"/>
  <c r="H7" i="2" a="1"/>
  <c r="H7" i="2" s="1"/>
  <c r="I7" i="2" s="1" a="1"/>
  <c r="I7" i="2" s="1"/>
  <c r="H5" i="2" a="1"/>
  <c r="H5" i="2" s="1"/>
  <c r="H4" i="2" a="1"/>
  <c r="H4" i="2" s="1"/>
  <c r="H21" i="2" a="1"/>
  <c r="H21" i="2" s="1"/>
  <c r="I21" i="2" s="1" a="1"/>
  <c r="I21" i="2" s="1"/>
  <c r="H18" i="2" a="1"/>
  <c r="H18" i="2" s="1"/>
  <c r="I18" i="2" s="1" a="1"/>
  <c r="I18" i="2" s="1"/>
  <c r="H19" i="2" a="1"/>
  <c r="H19" i="2" s="1"/>
  <c r="I19" i="2" s="1" a="1"/>
  <c r="I19" i="2" s="1"/>
  <c r="H16" i="2" a="1"/>
  <c r="H16" i="2" s="1"/>
  <c r="I16" i="2" s="1" a="1"/>
  <c r="I16" i="2" s="1"/>
  <c r="H14" i="2" a="1"/>
  <c r="H14" i="2" s="1"/>
  <c r="I14" i="2" s="1" a="1"/>
  <c r="I14" i="2" s="1"/>
  <c r="H12" i="2" a="1"/>
  <c r="H12" i="2" s="1"/>
  <c r="I12" i="2" s="1" a="1"/>
  <c r="I12" i="2" s="1"/>
  <c r="H10" i="2" a="1"/>
  <c r="H10" i="2" s="1"/>
  <c r="I10" i="2" s="1" a="1"/>
  <c r="I10" i="2" s="1"/>
  <c r="H8" i="2" a="1"/>
  <c r="H8" i="2" s="1"/>
  <c r="I8" i="2" s="1" a="1"/>
  <c r="I8" i="2" s="1"/>
  <c r="H6" i="2" a="1"/>
  <c r="H6" i="2" s="1"/>
  <c r="F22" i="2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I3" i="2" l="1" a="1"/>
  <c r="I3" i="2" s="1"/>
  <c r="D4" i="2" a="1"/>
  <c r="D4" i="2" s="1"/>
  <c r="D5" i="2" s="1" a="1"/>
  <c r="D5" i="2" s="1"/>
  <c r="C22" i="1" l="1"/>
  <c r="D3" i="1" a="1"/>
  <c r="D3" i="1" s="1"/>
  <c r="D6" i="2" a="1"/>
  <c r="D6" i="2" s="1"/>
  <c r="D22" i="2" s="1"/>
  <c r="K17" i="2" s="1"/>
  <c r="I4" i="2" a="1"/>
  <c r="I4" i="2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D4" i="1" l="1" a="1"/>
  <c r="D4" i="1" s="1"/>
  <c r="D5" i="1" s="1" a="1"/>
  <c r="D5" i="1" s="1"/>
  <c r="D6" i="1" s="1" a="1"/>
  <c r="D6" i="1" s="1"/>
  <c r="D7" i="1" s="1" a="1"/>
  <c r="D7" i="1" s="1"/>
  <c r="D8" i="1" s="1" a="1"/>
  <c r="D8" i="1" s="1"/>
  <c r="D9" i="1" s="1" a="1"/>
  <c r="D9" i="1" s="1"/>
  <c r="D10" i="1" s="1" a="1"/>
  <c r="D10" i="1" s="1"/>
  <c r="D22" i="1"/>
  <c r="I5" i="2" a="1"/>
  <c r="I5" i="2" s="1"/>
  <c r="H3" i="1" a="1"/>
  <c r="H3" i="1" s="1"/>
  <c r="H8" i="1" a="1"/>
  <c r="H8" i="1" s="1"/>
  <c r="H6" i="1" a="1"/>
  <c r="H6" i="1" s="1"/>
  <c r="H19" i="1" a="1"/>
  <c r="H19" i="1" s="1"/>
  <c r="I19" i="1" s="1" a="1"/>
  <c r="I19" i="1" s="1"/>
  <c r="H16" i="1" a="1"/>
  <c r="H16" i="1" s="1"/>
  <c r="I16" i="1" s="1" a="1"/>
  <c r="I16" i="1" s="1"/>
  <c r="H11" i="1" a="1"/>
  <c r="H11" i="1" s="1"/>
  <c r="I11" i="1" s="1" a="1"/>
  <c r="I11" i="1" s="1"/>
  <c r="H21" i="1" a="1"/>
  <c r="H21" i="1" s="1"/>
  <c r="I21" i="1" s="1" a="1"/>
  <c r="I21" i="1" s="1"/>
  <c r="H18" i="1" a="1"/>
  <c r="H18" i="1" s="1"/>
  <c r="I18" i="1" s="1" a="1"/>
  <c r="I18" i="1" s="1"/>
  <c r="H13" i="1" a="1"/>
  <c r="H13" i="1" s="1"/>
  <c r="I13" i="1" s="1" a="1"/>
  <c r="I13" i="1" s="1"/>
  <c r="H10" i="1" a="1"/>
  <c r="H10" i="1" s="1"/>
  <c r="H5" i="1" a="1"/>
  <c r="H5" i="1" s="1"/>
  <c r="H20" i="1" a="1"/>
  <c r="H20" i="1" s="1"/>
  <c r="I20" i="1" s="1" a="1"/>
  <c r="I20" i="1" s="1"/>
  <c r="H15" i="1" a="1"/>
  <c r="H15" i="1" s="1"/>
  <c r="I15" i="1" s="1" a="1"/>
  <c r="I15" i="1" s="1"/>
  <c r="H12" i="1" a="1"/>
  <c r="H12" i="1" s="1"/>
  <c r="I12" i="1" s="1" a="1"/>
  <c r="I12" i="1" s="1"/>
  <c r="H7" i="1" a="1"/>
  <c r="H7" i="1" s="1"/>
  <c r="H4" i="1" a="1"/>
  <c r="H4" i="1" s="1"/>
  <c r="H17" i="1" a="1"/>
  <c r="H17" i="1" s="1"/>
  <c r="I17" i="1" s="1" a="1"/>
  <c r="I17" i="1" s="1"/>
  <c r="H14" i="1" a="1"/>
  <c r="H14" i="1" s="1"/>
  <c r="I14" i="1" s="1" a="1"/>
  <c r="I14" i="1" s="1"/>
  <c r="H9" i="1" a="1"/>
  <c r="H9" i="1" s="1"/>
  <c r="F22" i="1"/>
  <c r="I6" i="2" l="1" a="1"/>
  <c r="I6" i="2" s="1"/>
  <c r="G22" i="2" s="1"/>
  <c r="K18" i="2" s="1"/>
  <c r="K20" i="2" s="1"/>
  <c r="I3" i="1" a="1"/>
  <c r="I3" i="1" s="1"/>
  <c r="I4" i="1" l="1" a="1"/>
  <c r="I4" i="1" s="1"/>
  <c r="I5" i="1" s="1" a="1"/>
  <c r="I5" i="1" s="1"/>
  <c r="I6" i="1" s="1" a="1"/>
  <c r="I6" i="1" s="1"/>
  <c r="I7" i="1" s="1" a="1"/>
  <c r="I7" i="1" s="1"/>
  <c r="I8" i="1" l="1" a="1"/>
  <c r="I8" i="1" s="1"/>
  <c r="I9" i="1" s="1" a="1"/>
  <c r="I9" i="1" s="1"/>
  <c r="I10" i="1" s="1" a="1"/>
  <c r="I10" i="1" s="1"/>
  <c r="K17" i="1"/>
  <c r="G22" i="1" l="1"/>
  <c r="K18" i="1" s="1"/>
  <c r="K16" i="1" l="1"/>
</calcChain>
</file>

<file path=xl/sharedStrings.xml><?xml version="1.0" encoding="utf-8"?>
<sst xmlns="http://schemas.openxmlformats.org/spreadsheetml/2006/main" count="50" uniqueCount="22">
  <si>
    <t>a</t>
  </si>
  <si>
    <t xml:space="preserve">Дата работы </t>
  </si>
  <si>
    <t>доп.</t>
  </si>
  <si>
    <t>Праздники
2024</t>
  </si>
  <si>
    <t>в выходные дни</t>
  </si>
  <si>
    <t>в нерабочие праздничные дни 03, 04, 05, 06, 08 января 2024</t>
  </si>
  <si>
    <t>выходные победил,а как привязаться к праздникам(с возможным текстом)</t>
  </si>
  <si>
    <t>возможный текст(пример)</t>
  </si>
  <si>
    <t>в нерабочие праздничные дни</t>
  </si>
  <si>
    <r>
      <t>если один день обычный выходной(</t>
    </r>
    <r>
      <rPr>
        <b/>
        <sz val="10"/>
        <rFont val="Arial CYR"/>
        <charset val="204"/>
      </rPr>
      <t>выходной день</t>
    </r>
    <r>
      <rPr>
        <sz val="10"/>
        <rFont val="Arial CYR"/>
        <charset val="204"/>
      </rPr>
      <t>)</t>
    </r>
  </si>
  <si>
    <r>
      <t xml:space="preserve">если два и более обычных выходный( </t>
    </r>
    <r>
      <rPr>
        <b/>
        <sz val="10"/>
        <rFont val="Arial CYR"/>
        <charset val="204"/>
      </rPr>
      <t>в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выходные дни</t>
    </r>
    <r>
      <rPr>
        <sz val="10"/>
        <rFont val="Arial CYR"/>
        <charset val="204"/>
      </rPr>
      <t>)</t>
    </r>
  </si>
  <si>
    <t>+</t>
  </si>
  <si>
    <t>-</t>
  </si>
  <si>
    <t>в нерабочий праздничный день</t>
  </si>
  <si>
    <r>
      <t>если один праздничный день из таблицы (</t>
    </r>
    <r>
      <rPr>
        <b/>
        <sz val="10"/>
        <rFont val="Arial CYR"/>
        <charset val="204"/>
      </rPr>
      <t>в нерабочий праздничный день</t>
    </r>
    <r>
      <rPr>
        <sz val="10"/>
        <rFont val="Arial CYR"/>
        <charset val="204"/>
      </rPr>
      <t>)</t>
    </r>
  </si>
  <si>
    <t>Текст для связки</t>
  </si>
  <si>
    <t>в выходные дни 10, 11 октября и нерабочий праздничный день 04 октября 2024</t>
  </si>
  <si>
    <t>в выходной день</t>
  </si>
  <si>
    <t>слияние</t>
  </si>
  <si>
    <r>
      <t>если обычный выходной и праздничный день из таблицы (</t>
    </r>
    <r>
      <rPr>
        <b/>
        <sz val="10"/>
        <rFont val="Arial CYR"/>
        <charset val="204"/>
      </rPr>
      <t>выходной день ….&amp; и нерабочий праздничный день …….</t>
    </r>
    <r>
      <rPr>
        <sz val="10"/>
        <rFont val="Arial CYR"/>
        <charset val="204"/>
      </rPr>
      <t>)</t>
    </r>
  </si>
  <si>
    <r>
      <t>если обычный выходные и праздничный день из таблицы (</t>
    </r>
    <r>
      <rPr>
        <b/>
        <sz val="10"/>
        <rFont val="Arial CYR"/>
        <charset val="204"/>
      </rPr>
      <t>выходные дни ….&amp; и нерабочий праздничный день …….</t>
    </r>
    <r>
      <rPr>
        <sz val="10"/>
        <rFont val="Arial CYR"/>
        <charset val="204"/>
      </rPr>
      <t>)</t>
    </r>
  </si>
  <si>
    <r>
      <t>если два и более праздничных дней из таблицы (</t>
    </r>
    <r>
      <rPr>
        <b/>
        <sz val="10"/>
        <rFont val="Arial CYR"/>
        <charset val="204"/>
      </rPr>
      <t>нерабочие праздничные дни</t>
    </r>
    <r>
      <rPr>
        <sz val="10"/>
        <rFont val="Arial CYR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</si>
</sst>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1"/>
      <name val="Marlett"/>
      <charset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FF00"/>
      <name val="Arial CYR"/>
      <charset val="204"/>
    </font>
    <font>
      <b/>
      <sz val="14"/>
      <color rgb="FFFF0000"/>
      <name val="Arial CYR"/>
      <charset val="204"/>
    </font>
    <font>
      <b/>
      <sz val="16"/>
      <color rgb="FF7030A0"/>
      <name val="Arial CYR"/>
      <charset val="204"/>
    </font>
    <font>
      <sz val="10"/>
      <color rgb="FF7030A0"/>
      <name val="Arial CYR"/>
      <charset val="204"/>
    </font>
    <font>
      <sz val="10"/>
      <color rgb="FFFFFF00"/>
      <name val="Arial CYR"/>
      <charset val="204"/>
    </font>
    <font>
      <b/>
      <sz val="10"/>
      <color rgb="FFFF0000"/>
      <name val="Arial CYR"/>
      <charset val="204"/>
    </font>
    <font>
      <b/>
      <sz val="16"/>
      <color rgb="FFFF0000"/>
      <name val="Arial CYR"/>
      <charset val="204"/>
    </font>
    <font>
      <sz val="12"/>
      <color rgb="FFFFFF00"/>
      <name val="Arial CYR"/>
      <charset val="204"/>
    </font>
    <font>
      <b/>
      <sz val="12"/>
      <color rgb="FF002060"/>
      <name val="Arial CYR"/>
      <charset val="204"/>
    </font>
    <font>
      <sz val="10"/>
      <color theme="1"/>
      <name val="Arial CYR"/>
      <charset val="204"/>
    </font>
    <font>
      <sz val="12"/>
      <color rgb="FFFF0000"/>
      <name val="Arial CYR"/>
      <charset val="204"/>
    </font>
    <font>
      <b/>
      <sz val="12"/>
      <color rgb="FF00B0F0"/>
      <name val="Arial CYR"/>
      <charset val="204"/>
    </font>
    <font>
      <sz val="12"/>
      <color rgb="FF00B050"/>
      <name val="Arial CYR"/>
      <charset val="204"/>
    </font>
    <font>
      <b/>
      <sz val="12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3" fillId="0" borderId="0" xfId="0" applyFont="1"/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6" fontId="0" fillId="3" borderId="0" xfId="0" applyNumberFormat="1" applyFill="1"/>
    <xf numFmtId="0" fontId="4" fillId="0" borderId="0" xfId="0" applyFont="1"/>
    <xf numFmtId="0" fontId="0" fillId="0" borderId="0" xfId="0" applyAlignment="1">
      <alignment vertical="top" wrapText="1"/>
    </xf>
    <xf numFmtId="0" fontId="6" fillId="0" borderId="4" xfId="1" applyFont="1" applyBorder="1"/>
    <xf numFmtId="0" fontId="0" fillId="0" borderId="0" xfId="0" applyBorder="1"/>
    <xf numFmtId="0" fontId="6" fillId="0" borderId="0" xfId="1" applyFont="1" applyBorder="1"/>
    <xf numFmtId="0" fontId="0" fillId="0" borderId="0" xfId="0" applyAlignment="1">
      <alignment horizontal="center" vertical="top" wrapText="1"/>
    </xf>
    <xf numFmtId="0" fontId="10" fillId="0" borderId="5" xfId="0" applyFont="1" applyBorder="1" applyAlignment="1"/>
    <xf numFmtId="0" fontId="11" fillId="0" borderId="7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1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8" xfId="0" applyFont="1" applyFill="1" applyBorder="1" applyAlignment="1"/>
    <xf numFmtId="0" fontId="5" fillId="0" borderId="9" xfId="0" applyFont="1" applyFill="1" applyBorder="1"/>
    <xf numFmtId="0" fontId="8" fillId="0" borderId="14" xfId="1" applyFont="1" applyBorder="1" applyAlignment="1">
      <alignment horizontal="center"/>
    </xf>
    <xf numFmtId="14" fontId="0" fillId="0" borderId="6" xfId="0" applyNumberFormat="1" applyBorder="1" applyAlignment="1">
      <alignment horizontal="left"/>
    </xf>
    <xf numFmtId="14" fontId="4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6" xfId="0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164" fontId="0" fillId="0" borderId="1" xfId="0" applyNumberFormat="1" applyBorder="1" applyAlignment="1">
      <alignment horizontal="left"/>
    </xf>
    <xf numFmtId="0" fontId="16" fillId="0" borderId="17" xfId="0" applyFont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2" fillId="0" borderId="16" xfId="0" applyFont="1" applyBorder="1" applyAlignment="1">
      <alignment horizontal="center" wrapText="1"/>
    </xf>
    <xf numFmtId="14" fontId="0" fillId="0" borderId="20" xfId="0" applyNumberFormat="1" applyBorder="1" applyAlignment="1">
      <alignment horizontal="left"/>
    </xf>
    <xf numFmtId="14" fontId="12" fillId="0" borderId="21" xfId="0" applyNumberFormat="1" applyFont="1" applyBorder="1" applyAlignment="1">
      <alignment horizontal="center"/>
    </xf>
    <xf numFmtId="14" fontId="7" fillId="0" borderId="21" xfId="0" applyNumberFormat="1" applyFont="1" applyBorder="1" applyAlignment="1">
      <alignment horizontal="center"/>
    </xf>
    <xf numFmtId="14" fontId="0" fillId="0" borderId="22" xfId="0" applyNumberFormat="1" applyBorder="1" applyAlignment="1">
      <alignment horizontal="left"/>
    </xf>
    <xf numFmtId="164" fontId="0" fillId="0" borderId="23" xfId="0" applyNumberFormat="1" applyBorder="1" applyAlignment="1">
      <alignment horizontal="left"/>
    </xf>
    <xf numFmtId="14" fontId="7" fillId="0" borderId="24" xfId="0" applyNumberFormat="1" applyFont="1" applyBorder="1" applyAlignment="1">
      <alignment horizontal="center"/>
    </xf>
    <xf numFmtId="164" fontId="0" fillId="0" borderId="6" xfId="0" applyNumberFormat="1" applyFill="1" applyBorder="1" applyAlignment="1">
      <alignment horizontal="left"/>
    </xf>
    <xf numFmtId="164" fontId="0" fillId="0" borderId="17" xfId="0" applyNumberFormat="1" applyFill="1" applyBorder="1" applyAlignment="1">
      <alignment horizontal="left"/>
    </xf>
    <xf numFmtId="164" fontId="0" fillId="0" borderId="15" xfId="0" applyNumberFormat="1" applyFill="1" applyBorder="1" applyAlignment="1">
      <alignment horizontal="left"/>
    </xf>
    <xf numFmtId="0" fontId="16" fillId="0" borderId="18" xfId="0" applyFont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8" fillId="0" borderId="20" xfId="1" applyFont="1" applyBorder="1" applyAlignment="1">
      <alignment horizontal="center"/>
    </xf>
    <xf numFmtId="0" fontId="19" fillId="0" borderId="15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14" fontId="0" fillId="0" borderId="30" xfId="0" applyNumberFormat="1" applyBorder="1" applyAlignment="1">
      <alignment horizontal="left"/>
    </xf>
    <xf numFmtId="164" fontId="0" fillId="0" borderId="30" xfId="0" applyNumberFormat="1" applyBorder="1" applyAlignment="1">
      <alignment horizontal="left"/>
    </xf>
    <xf numFmtId="14" fontId="7" fillId="0" borderId="31" xfId="0" applyNumberFormat="1" applyFont="1" applyBorder="1" applyAlignment="1">
      <alignment horizontal="center"/>
    </xf>
    <xf numFmtId="164" fontId="0" fillId="0" borderId="32" xfId="0" applyNumberFormat="1" applyFill="1" applyBorder="1" applyAlignment="1">
      <alignment horizontal="left"/>
    </xf>
    <xf numFmtId="164" fontId="0" fillId="0" borderId="33" xfId="0" applyNumberFormat="1" applyFill="1" applyBorder="1" applyAlignment="1">
      <alignment horizontal="left"/>
    </xf>
    <xf numFmtId="164" fontId="0" fillId="0" borderId="34" xfId="0" applyNumberForma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6">
    <dxf>
      <numFmt numFmtId="19" formatCode="dd/mm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C2:D19" totalsRowShown="0" tableBorderDxfId="5">
  <autoFilter ref="C2:D19"/>
  <tableColumns count="2">
    <tableColumn id="1" name="Дата работы " dataDxfId="0">
      <calculatedColumnFormula array="1">IFERROR(SMALL(IF(MATCH(A$3:A$20&amp;"",A$3:A$20&amp;"",)=ROW(A$1:A$18)*(A$3:A$20&lt;&gt;""),A$3:A$20),ROW(C1)),"")</calculatedColumnFormula>
    </tableColumn>
    <tableColumn id="5" name="доп." dataDxfId="4" dataCellStyle="Обычный 2">
      <calculatedColumnFormula array="1">IF(C3&lt;&gt;"",IF(ISNUMBER(C2),IF(MONTH($C3)=MONTH(0&amp;C4),D2&amp;", "&amp;TEXT(DAY($C3),"00"),D2&amp;", "&amp;TEXT(C3,"[$-FC19]ДД ММММ")),IF(C4="",TEXT(C3,"[$-FC19]ДД ММММ"),TEXT(DAY($C3),"00")))&amp;IF(C4="", " "&amp;YEAR($C3),""),"")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C2:D19" totalsRowShown="0" tableBorderDxfId="3">
  <autoFilter ref="C2:D19"/>
  <tableColumns count="2">
    <tableColumn id="1" name="Дата работы " dataDxfId="2">
      <calculatedColumnFormula array="1">IFERROR(SMALL(IF(MATCH(A$3:A$20&amp;"",A$3:A$20&amp;"",)=ROW(A$1:A$18)*(A$3:A$20&lt;&gt;""),A$3:A$20),ROW(C1)),"")</calculatedColumnFormula>
    </tableColumn>
    <tableColumn id="5" name="доп." dataDxfId="1" dataCellStyle="Обычный 2">
      <calculatedColumnFormula array="1">IF(C3&lt;&gt;"",IF(ISNUMBER(C2),IF(MONTH($C3)=MONTH(0&amp;C4),D2&amp;", "&amp;TEXT(DAY($C3),"00"),D2&amp;", "&amp;TEXT(C3,"[$-FC19]ДД ММММ")),IF(C4="",TEXT(C3,"[$-FC19]ДД ММММ"),TEXT(DAY($C3),"00")))&amp;IF(C4="", " "&amp;YEAR($C3),""),"")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L55"/>
  <sheetViews>
    <sheetView showGridLines="0" showZeros="0" tabSelected="1" view="pageBreakPreview" zoomScaleNormal="100" zoomScaleSheetLayoutView="100" workbookViewId="0">
      <pane ySplit="2" topLeftCell="A3" activePane="bottomLeft" state="frozen"/>
      <selection pane="bottomLeft" activeCell="I5" sqref="I5"/>
    </sheetView>
  </sheetViews>
  <sheetFormatPr defaultRowHeight="15" x14ac:dyDescent="0.25"/>
  <cols>
    <col min="1" max="1" width="12.85546875" style="9" customWidth="1"/>
    <col min="2" max="2" width="3.42578125" customWidth="1"/>
    <col min="3" max="3" width="10.42578125" customWidth="1"/>
    <col min="4" max="4" width="28.28515625" customWidth="1"/>
    <col min="5" max="5" width="2.28515625" customWidth="1"/>
    <col min="6" max="6" width="7.28515625" style="7" customWidth="1"/>
    <col min="7" max="7" width="10.140625" customWidth="1"/>
    <col min="8" max="8" width="10.42578125" customWidth="1"/>
    <col min="9" max="9" width="20.28515625" customWidth="1"/>
    <col min="10" max="10" width="11.28515625" style="7" customWidth="1"/>
    <col min="11" max="11" width="109.28515625" customWidth="1"/>
    <col min="12" max="12" width="5.28515625" customWidth="1"/>
  </cols>
  <sheetData>
    <row r="1" spans="1:11" ht="3.75" hidden="1" customHeight="1" x14ac:dyDescent="0.2">
      <c r="A1" s="1" t="s">
        <v>0</v>
      </c>
    </row>
    <row r="2" spans="1:11" ht="39.75" customHeight="1" x14ac:dyDescent="0.2">
      <c r="A2" s="2" t="s">
        <v>1</v>
      </c>
      <c r="C2" s="3" t="s">
        <v>1</v>
      </c>
      <c r="D2" s="4" t="s">
        <v>2</v>
      </c>
      <c r="E2" s="12"/>
      <c r="F2" s="49"/>
      <c r="G2" s="38"/>
      <c r="H2" s="38"/>
      <c r="I2" s="38"/>
      <c r="J2" s="39" t="s">
        <v>3</v>
      </c>
      <c r="K2" s="21"/>
    </row>
    <row r="3" spans="1:11" ht="15" customHeight="1" x14ac:dyDescent="0.25">
      <c r="A3" s="28">
        <v>45599</v>
      </c>
      <c r="B3" s="5"/>
      <c r="C3" s="6">
        <f t="array" ref="C3">IFERROR(SMALL(IF(MATCH(A$3:A$20&amp;"",A$3:A$20&amp;"",)=ROW(A$1:A$18)*(A$3:A$20&lt;&gt;""),A$3:A$20),ROW(C1)),"")</f>
        <v>45599</v>
      </c>
      <c r="D3" s="11" t="str">
        <f t="array" ref="D3">IF(C3&lt;&gt;"",IF(ISNUMBER(C2),IF(MONTH($C3)=MONTH(0&amp;C4),D2&amp;", "&amp;TEXT(DAY($C3),"00"),D2&amp;", "&amp;TEXT(C3,"[$-FC19]ДД ММММ")),IF(C4="",TEXT(C3,"[$-FC19]ДД ММММ"),TEXT(DAY($C3),"00")))&amp;IF(C4="", " "&amp;YEAR($C3),""),"")</f>
        <v>03 ноября 2024</v>
      </c>
      <c r="E3" s="13"/>
      <c r="F3" s="55" t="str">
        <f>IFERROR(MATCH(J3,$A$3:$A$20,0),"")</f>
        <v/>
      </c>
      <c r="G3" s="54" t="str">
        <f>IFERROR(INDEX($A$3:$A$20,F3,1),"")</f>
        <v/>
      </c>
      <c r="H3" s="54" t="str">
        <f t="array" ref="H3">IFERROR(SMALL(IF(MATCH(G$3:G$21&amp;"",G$3:G$21&amp;"",)=ROW(G$1:G$19)*(G$3:G$21&lt;&gt;""),G$3:G$21),ROW(H1)),"")</f>
        <v/>
      </c>
      <c r="I3" s="33" t="str">
        <f t="array" ref="I3">IF(H3&lt;&gt;"",IF(ISNUMBER(H2),IF(MONTH($H3)=MONTH(0&amp;H4),I2&amp;", "&amp;TEXT(DAY($H3),"00"),I2&amp;", "&amp;TEXT(H3,"[$-FC19]ДД ММММ")),IF(H4="",TEXT(H3,"[$-FC19]ДД ММММ"),TEXT(DAY($H3),"00")))&amp;IF(H4="", " "&amp;YEAR($H3),""),"")</f>
        <v/>
      </c>
      <c r="J3" s="41">
        <v>45292</v>
      </c>
      <c r="K3" s="16"/>
    </row>
    <row r="4" spans="1:11" ht="15" customHeight="1" thickBot="1" x14ac:dyDescent="0.3">
      <c r="A4" s="28">
        <v>45599</v>
      </c>
      <c r="B4" s="5"/>
      <c r="C4" s="6" t="str">
        <f t="array" ref="C4">IFERROR(SMALL(IF(MATCH(A$3:A$20&amp;"",A$3:A$20&amp;"",)=ROW(A$1:A$18)*(A$3:A$20&lt;&gt;""),A$3:A$20),ROW(C2)),"")</f>
        <v/>
      </c>
      <c r="D4" s="11" t="str">
        <f t="array" ref="D4">IF(C4&lt;&gt;"",IF(ISNUMBER(C3),IF(MONTH($C4)=MONTH(0&amp;C5),D3&amp;", "&amp;TEXT(DAY($C4),"00"),D3&amp;", "&amp;TEXT(C4,"[$-FC19]ДД ММММ")),IF(C5="",TEXT(C4,"[$-FC19]ДД ММММ"),TEXT(DAY($C4),"00")))&amp;IF(C5="", " "&amp;YEAR($C4),""),"")</f>
        <v/>
      </c>
      <c r="E4" s="13"/>
      <c r="F4" s="55" t="str">
        <f t="shared" ref="F4:F21" si="0">IFERROR(MATCH(J4,$A$3:$A$20,0),"")</f>
        <v/>
      </c>
      <c r="G4" s="54" t="str">
        <f>IFERROR(INDEX($A$3:$A$20,F4,1),"")</f>
        <v/>
      </c>
      <c r="H4" s="54" t="str">
        <f t="array" ref="H4">IFERROR(SMALL(IF(MATCH(G$3:G$21&amp;"",G$3:G$21&amp;"",)=ROW(G$1:G$19)*(G$3:G$21&lt;&gt;""),G$3:G$21),ROW(H2)),"")</f>
        <v/>
      </c>
      <c r="I4" s="33" t="str">
        <f t="array" ref="I4">IF(H4&lt;&gt;"",IF(ISNUMBER(H3),IF(MONTH($H4)=MONTH(0&amp;H5),I3&amp;", "&amp;TEXT(DAY($H4),"00"),I3&amp;", "&amp;TEXT(H4,"[$-FC19]ДД ММММ")),IF(H5="",TEXT(H4,"[$-FC19]ДД ММММ"),TEXT(DAY($H4),"00")))&amp;IF(H5="", " "&amp;YEAR($H4),""),"")</f>
        <v/>
      </c>
      <c r="J4" s="41">
        <v>45293</v>
      </c>
      <c r="K4" s="20"/>
    </row>
    <row r="5" spans="1:11" ht="15" customHeight="1" x14ac:dyDescent="0.25">
      <c r="A5" s="28">
        <v>45599</v>
      </c>
      <c r="B5" s="5"/>
      <c r="C5" s="6" t="str">
        <f t="array" ref="C5">IFERROR(SMALL(IF(MATCH(A$3:A$20&amp;"",A$3:A$20&amp;"",)=ROW(A$1:A$18)*(A$3:A$20&lt;&gt;""),A$3:A$20),ROW(C3)),"")</f>
        <v/>
      </c>
      <c r="D5" s="11" t="str">
        <f t="array" ref="D5">IF(C5&lt;&gt;"",IF(ISNUMBER(C4),IF(MONTH($C5)=MONTH(0&amp;C6),D4&amp;", "&amp;TEXT(DAY($C5),"00"),D4&amp;", "&amp;TEXT(C5,"[$-FC19]ДД ММММ")),IF(C6="",TEXT(C5,"[$-FC19]ДД ММММ"),TEXT(DAY($C5),"00")))&amp;IF(C6="", " "&amp;YEAR($C5),""),"")</f>
        <v/>
      </c>
      <c r="E5" s="13"/>
      <c r="F5" s="55" t="str">
        <f t="shared" si="0"/>
        <v/>
      </c>
      <c r="G5" s="54" t="str">
        <f t="shared" ref="G5:G21" si="1">IFERROR(INDEX($A$3:$A$20,F5,1),"")</f>
        <v/>
      </c>
      <c r="H5" s="54" t="str">
        <f t="array" ref="H5">IFERROR(SMALL(IF(MATCH(G$3:G$21&amp;"",G$3:G$21&amp;"",)=ROW(G$1:G$19)*(G$3:G$21&lt;&gt;""),G$3:G$21),ROW(H3)),"")</f>
        <v/>
      </c>
      <c r="I5" s="33" t="str">
        <f t="array" ref="I5">IF(H5&lt;&gt;"",IF(ISNUMBER(H4),IF(MONTH($H5)=MONTH(0&amp;H6),I4&amp;", "&amp;TEXT(DAY($H5),"00"),I4&amp;", "&amp;TEXT(H5,"[$-FC19]ДД ММММ")),IF(H6="",TEXT(H5,"[$-FC19]ДД ММММ"),TEXT(DAY($H5),"00")))&amp;IF(H6="", " "&amp;YEAR($H5),""),"")</f>
        <v/>
      </c>
      <c r="J5" s="41">
        <v>45294</v>
      </c>
      <c r="K5" s="22" t="s">
        <v>15</v>
      </c>
    </row>
    <row r="6" spans="1:11" ht="15" customHeight="1" x14ac:dyDescent="0.25">
      <c r="A6" s="28">
        <v>45599</v>
      </c>
      <c r="B6" s="5"/>
      <c r="C6" s="6" t="str">
        <f t="array" ref="C6">IFERROR(SMALL(IF(MATCH(A$3:A$20&amp;"",A$3:A$20&amp;"",)=ROW(A$1:A$18)*(A$3:A$20&lt;&gt;""),A$3:A$20),ROW(C4)),"")</f>
        <v/>
      </c>
      <c r="D6" s="11" t="str">
        <f t="array" ref="D6">IF(C6&lt;&gt;"",IF(ISNUMBER(C5),IF(MONTH($C6)=MONTH(0&amp;C7),D5&amp;", "&amp;TEXT(DAY($C6),"00"),D5&amp;", "&amp;TEXT(C6,"[$-FC19]ДД ММММ")),IF(C7="",TEXT(C6,"[$-FC19]ДД ММММ"),TEXT(DAY($C6),"00")))&amp;IF(C7="", " "&amp;YEAR($C6),""),"")</f>
        <v/>
      </c>
      <c r="E6" s="13"/>
      <c r="F6" s="55" t="str">
        <f t="shared" si="0"/>
        <v/>
      </c>
      <c r="G6" s="54" t="str">
        <f t="shared" si="1"/>
        <v/>
      </c>
      <c r="H6" s="54" t="str">
        <f t="array" ref="H6">IFERROR(SMALL(IF(MATCH(G$3:G$21&amp;"",G$3:G$21&amp;"",)=ROW(G$1:G$19)*(G$3:G$21&lt;&gt;""),G$3:G$21),ROW(H4)),"")</f>
        <v/>
      </c>
      <c r="I6" s="33" t="str">
        <f t="array" ref="I6">IF(H6&lt;&gt;"",IF(ISNUMBER(H5),IF(MONTH($H6)=MONTH(0&amp;H7),I5&amp;", "&amp;TEXT(DAY($H6),"00"),I5&amp;", "&amp;TEXT(H6,"[$-FC19]ДД ММММ")),IF(H7="",TEXT(H6,"[$-FC19]ДД ММММ"),TEXT(DAY($H6),"00")))&amp;IF(H7="", " "&amp;YEAR($H6),""),"")</f>
        <v/>
      </c>
      <c r="J6" s="41">
        <v>45295</v>
      </c>
      <c r="K6" s="15" t="s">
        <v>4</v>
      </c>
    </row>
    <row r="7" spans="1:11" ht="15" customHeight="1" x14ac:dyDescent="0.25">
      <c r="A7" s="28">
        <v>45599</v>
      </c>
      <c r="B7" s="5"/>
      <c r="C7" s="6" t="str">
        <f t="array" ref="C7">IFERROR(SMALL(IF(MATCH(A$3:A$20&amp;"",A$3:A$20&amp;"",)=ROW(A$1:A$18)*(A$3:A$20&lt;&gt;""),A$3:A$20),ROW(C5)),"")</f>
        <v/>
      </c>
      <c r="D7" s="11" t="str">
        <f t="array" ref="D7">IF(C7&lt;&gt;"",IF(ISNUMBER(C6),IF(MONTH($C7)=MONTH(0&amp;C8),D6&amp;", "&amp;TEXT(DAY($C7),"00"),D6&amp;", "&amp;TEXT(C7,"[$-FC19]ДД ММММ")),IF(C8="",TEXT(C7,"[$-FC19]ДД ММММ"),TEXT(DAY($C7),"00")))&amp;IF(C8="", " "&amp;YEAR($C7),""),"")</f>
        <v/>
      </c>
      <c r="E7" s="13"/>
      <c r="F7" s="55" t="str">
        <f t="shared" si="0"/>
        <v/>
      </c>
      <c r="G7" s="54" t="str">
        <f t="shared" si="1"/>
        <v/>
      </c>
      <c r="H7" s="54" t="str">
        <f t="array" ref="H7">IFERROR(SMALL(IF(MATCH(G$3:G$21&amp;"",G$3:G$21&amp;"",)=ROW(G$1:G$19)*(G$3:G$21&lt;&gt;""),G$3:G$21),ROW(H5)),"")</f>
        <v/>
      </c>
      <c r="I7" s="33" t="str">
        <f t="array" ref="I7">IF(H7&lt;&gt;"",IF(ISNUMBER(H6),IF(MONTH($H7)=MONTH(0&amp;H8),I6&amp;", "&amp;TEXT(DAY($H7),"00"),I6&amp;", "&amp;TEXT(H7,"[$-FC19]ДД ММММ")),IF(H8="",TEXT(H7,"[$-FC19]ДД ММММ"),TEXT(DAY($H7),"00")))&amp;IF(H8="", " "&amp;YEAR($H7),""),"")</f>
        <v/>
      </c>
      <c r="J7" s="41">
        <v>45296</v>
      </c>
      <c r="K7" s="23" t="s">
        <v>17</v>
      </c>
    </row>
    <row r="8" spans="1:11" ht="15" customHeight="1" x14ac:dyDescent="0.25">
      <c r="A8" s="28">
        <v>45599</v>
      </c>
      <c r="C8" s="6" t="str">
        <f t="array" ref="C8">IFERROR(SMALL(IF(MATCH(A$3:A$20&amp;"",A$3:A$20&amp;"",)=ROW(A$1:A$18)*(A$3:A$20&lt;&gt;""),A$3:A$20),ROW(C6)),"")</f>
        <v/>
      </c>
      <c r="D8" s="11" t="str">
        <f t="array" ref="D8">IF(C8&lt;&gt;"",IF(ISNUMBER(C7),IF(MONTH($C8)=MONTH(0&amp;C9),D7&amp;", "&amp;TEXT(DAY($C8),"00"),D7&amp;", "&amp;TEXT(C8,"[$-FC19]ДД ММММ")),IF(C9="",TEXT(C8,"[$-FC19]ДД ММММ"),TEXT(DAY($C8),"00")))&amp;IF(C9="", " "&amp;YEAR($C8),""),"")</f>
        <v/>
      </c>
      <c r="E8" s="13"/>
      <c r="F8" s="55" t="str">
        <f t="shared" si="0"/>
        <v/>
      </c>
      <c r="G8" s="54" t="str">
        <f t="shared" si="1"/>
        <v/>
      </c>
      <c r="H8" s="54" t="str">
        <f t="array" ref="H8">IFERROR(SMALL(IF(MATCH(G$3:G$21&amp;"",G$3:G$21&amp;"",)=ROW(G$1:G$19)*(G$3:G$21&lt;&gt;""),G$3:G$21),ROW(H6)),"")</f>
        <v/>
      </c>
      <c r="I8" s="33" t="str">
        <f t="array" ref="I8">IF(H8&lt;&gt;"",IF(ISNUMBER(H7),IF(MONTH($H8)=MONTH(0&amp;H9),I7&amp;", "&amp;TEXT(DAY($H8),"00"),I7&amp;", "&amp;TEXT(H8,"[$-FC19]ДД ММММ")),IF(H9="",TEXT(H8,"[$-FC19]ДД ММММ"),TEXT(DAY($H8),"00")))&amp;IF(H9="", " "&amp;YEAR($H8),""),"")</f>
        <v/>
      </c>
      <c r="J8" s="41">
        <v>45297</v>
      </c>
      <c r="K8" s="23" t="s">
        <v>8</v>
      </c>
    </row>
    <row r="9" spans="1:11" ht="15" customHeight="1" x14ac:dyDescent="0.25">
      <c r="A9" s="28">
        <v>45599</v>
      </c>
      <c r="B9" s="5"/>
      <c r="C9" s="6" t="str">
        <f t="array" ref="C9">IFERROR(SMALL(IF(MATCH(A$3:A$20&amp;"",A$3:A$20&amp;"",)=ROW(A$1:A$18)*(A$3:A$20&lt;&gt;""),A$3:A$20),ROW(C7)),"")</f>
        <v/>
      </c>
      <c r="D9" s="11" t="str">
        <f t="array" ref="D9">IF(C9&lt;&gt;"",IF(ISNUMBER(C8),IF(MONTH($C9)=MONTH(0&amp;C10),D8&amp;", "&amp;TEXT(DAY($C9),"00"),D8&amp;", "&amp;TEXT(C9,"[$-FC19]ДД ММММ")),IF(C10="",TEXT(C9,"[$-FC19]ДД ММММ"),TEXT(DAY($C9),"00")))&amp;IF(C10="", " "&amp;YEAR($C9),""),"")</f>
        <v/>
      </c>
      <c r="E9" s="13"/>
      <c r="F9" s="55" t="str">
        <f t="shared" si="0"/>
        <v/>
      </c>
      <c r="G9" s="54" t="str">
        <f t="shared" si="1"/>
        <v/>
      </c>
      <c r="H9" s="54" t="str">
        <f t="array" ref="H9">IFERROR(SMALL(IF(MATCH(G$3:G$21&amp;"",G$3:G$21&amp;"",)=ROW(G$1:G$19)*(G$3:G$21&lt;&gt;""),G$3:G$21),ROW(H7)),"")</f>
        <v/>
      </c>
      <c r="I9" s="33" t="str">
        <f t="array" ref="I9">IF(H9&lt;&gt;"",IF(ISNUMBER(H8),IF(MONTH($H9)=MONTH(0&amp;H10),I8&amp;", "&amp;TEXT(DAY($H9),"00"),I8&amp;", "&amp;TEXT(H9,"[$-FC19]ДД ММММ")),IF(H10="",TEXT(H9,"[$-FC19]ДД ММММ"),TEXT(DAY($H9),"00")))&amp;IF(H10="", " "&amp;YEAR($H9),""),"")</f>
        <v/>
      </c>
      <c r="J9" s="41">
        <v>45298</v>
      </c>
      <c r="K9" s="23" t="s">
        <v>13</v>
      </c>
    </row>
    <row r="10" spans="1:11" ht="15" customHeight="1" thickBot="1" x14ac:dyDescent="0.3">
      <c r="A10" s="28">
        <v>45599</v>
      </c>
      <c r="B10" s="5"/>
      <c r="C10" s="6" t="str">
        <f t="array" ref="C10">IFERROR(SMALL(IF(MATCH(A$3:A$20&amp;"",A$3:A$20&amp;"",)=ROW(A$1:A$18)*(A$3:A$20&lt;&gt;""),A$3:A$20),ROW(C8)),"")</f>
        <v/>
      </c>
      <c r="D10" s="11" t="str">
        <f t="array" ref="D10">IF(C10&lt;&gt;"",IF(ISNUMBER(C9),IF(MONTH($C10)=MONTH(0&amp;C11),D9&amp;", "&amp;TEXT(DAY($C10),"00"),D9&amp;", "&amp;TEXT(C10,"[$-FC19]ДД ММММ")),IF(C11="",TEXT(C10,"[$-FC19]ДД ММММ"),TEXT(DAY($C10),"00")))&amp;IF(C11="", " "&amp;YEAR($C10),""),"")</f>
        <v/>
      </c>
      <c r="E10" s="13"/>
      <c r="F10" s="55" t="str">
        <f t="shared" si="0"/>
        <v/>
      </c>
      <c r="G10" s="54" t="str">
        <f t="shared" si="1"/>
        <v/>
      </c>
      <c r="H10" s="54" t="str">
        <f t="array" ref="H10">IFERROR(SMALL(IF(MATCH(G$3:G$21&amp;"",G$3:G$21&amp;"",)=ROW(G$1:G$19)*(G$3:G$21&lt;&gt;""),G$3:G$21),ROW(H8)),"")</f>
        <v/>
      </c>
      <c r="I10" s="33" t="str">
        <f t="array" ref="I10">IF(H10&lt;&gt;"",IF(ISNUMBER(H9),IF(MONTH($H10)=MONTH(0&amp;H11),I9&amp;", "&amp;TEXT(DAY($H10),"00"),I9&amp;", "&amp;TEXT(H10,"[$-FC19]ДД ММММ")),IF(H11="",TEXT(H10,"[$-FC19]ДД ММММ"),TEXT(DAY($H10),"00")))&amp;IF(H11="", " "&amp;YEAR($H10),""),"")</f>
        <v/>
      </c>
      <c r="J10" s="41">
        <v>45299</v>
      </c>
      <c r="K10" s="24"/>
    </row>
    <row r="11" spans="1:11" ht="15" customHeight="1" x14ac:dyDescent="0.25">
      <c r="A11" s="28">
        <v>45599</v>
      </c>
      <c r="B11" s="5"/>
      <c r="C11" s="6" t="str">
        <f t="array" ref="C11">IFERROR(SMALL(IF(MATCH(A$3:A$20&amp;"",A$3:A$20&amp;"",)=ROW(A$1:A$18)*(A$3:A$20&lt;&gt;""),A$3:A$20),ROW(C9)),"")</f>
        <v/>
      </c>
      <c r="D11" s="11" t="str">
        <f t="array" ref="D11">IF(C11&lt;&gt;"",IF(ISNUMBER(C10),IF(MONTH($C11)=MONTH(0&amp;C12),D10&amp;", "&amp;TEXT(DAY($C11),"00"),D10&amp;", "&amp;TEXT(C11,"[$-FC19]ДД ММММ")),IF(C12="",TEXT(C11,"[$-FC19]ДД ММММ"),TEXT(DAY($C11),"00")))&amp;IF(C12="", " "&amp;YEAR($C11),""),"")</f>
        <v/>
      </c>
      <c r="E11" s="13"/>
      <c r="F11" s="55" t="str">
        <f t="shared" si="0"/>
        <v/>
      </c>
      <c r="G11" s="54" t="str">
        <f t="shared" si="1"/>
        <v/>
      </c>
      <c r="H11" s="54" t="str">
        <f t="array" ref="H11">IFERROR(SMALL(IF(MATCH(G$3:G$21&amp;"",G$3:G$21&amp;"",)=ROW(G$1:G$19)*(G$3:G$21&lt;&gt;""),G$3:G$21),ROW(H9)),"")</f>
        <v/>
      </c>
      <c r="I11" s="33" t="str">
        <f t="array" ref="I11">IF(H11&lt;&gt;"",IF(ISNUMBER(H10),IF(MONTH($H11)=MONTH(0&amp;H12),I10&amp;", "&amp;TEXT(DAY($H11),"00"),I10&amp;", "&amp;TEXT(H11,"[$-FC19]ДД ММММ")),IF(H12="",TEXT(H11,"[$-FC19]ДД ММММ"),TEXT(DAY($H11),"00")))&amp;IF(H12="", " "&amp;YEAR($H11),""),"")</f>
        <v/>
      </c>
      <c r="J11" s="41">
        <v>45345</v>
      </c>
    </row>
    <row r="12" spans="1:11" ht="15" customHeight="1" x14ac:dyDescent="0.25">
      <c r="A12" s="28">
        <v>45599</v>
      </c>
      <c r="B12" s="5"/>
      <c r="C12" s="6" t="str">
        <f t="array" ref="C12">IFERROR(SMALL(IF(MATCH(A$3:A$20&amp;"",A$3:A$20&amp;"",)=ROW(A$1:A$18)*(A$3:A$20&lt;&gt;""),A$3:A$20),ROW(C10)),"")</f>
        <v/>
      </c>
      <c r="D12" s="11" t="str">
        <f t="array" ref="D12">IF(C12&lt;&gt;"",IF(ISNUMBER(C11),IF(MONTH($C12)=MONTH(0&amp;C13),D11&amp;", "&amp;TEXT(DAY($C12),"00"),D11&amp;", "&amp;TEXT(C12,"[$-FC19]ДД ММММ")),IF(C13="",TEXT(C12,"[$-FC19]ДД ММММ"),TEXT(DAY($C12),"00")))&amp;IF(C13="", " "&amp;YEAR($C12),""),"")</f>
        <v/>
      </c>
      <c r="E12" s="13"/>
      <c r="F12" s="55" t="str">
        <f t="shared" si="0"/>
        <v/>
      </c>
      <c r="G12" s="54" t="str">
        <f t="shared" si="1"/>
        <v/>
      </c>
      <c r="H12" s="54" t="str">
        <f t="array" ref="H12">IFERROR(SMALL(IF(MATCH(G$3:G$21&amp;"",G$3:G$21&amp;"",)=ROW(G$1:G$19)*(G$3:G$21&lt;&gt;""),G$3:G$21),ROW(H10)),"")</f>
        <v/>
      </c>
      <c r="I12" s="33" t="str">
        <f t="array" ref="I12">IF(H12&lt;&gt;"",IF(ISNUMBER(H11),IF(MONTH($H12)=MONTH(0&amp;H13),I11&amp;", "&amp;TEXT(DAY($H12),"00"),I11&amp;", "&amp;TEXT(H12,"[$-FC19]ДД ММММ")),IF(H13="",TEXT(H12,"[$-FC19]ДД ММММ"),TEXT(DAY($H12),"00")))&amp;IF(H13="", " "&amp;YEAR($H12),""),"")</f>
        <v/>
      </c>
      <c r="J12" s="41">
        <v>45359</v>
      </c>
    </row>
    <row r="13" spans="1:11" ht="15" customHeight="1" x14ac:dyDescent="0.25">
      <c r="A13" s="28">
        <v>45599</v>
      </c>
      <c r="C13" s="6" t="str">
        <f t="array" ref="C13">IFERROR(SMALL(IF(MATCH(A$3:A$20&amp;"",A$3:A$20&amp;"",)=ROW(A$1:A$18)*(A$3:A$20&lt;&gt;""),A$3:A$20),ROW(C11)),"")</f>
        <v/>
      </c>
      <c r="D13" s="11" t="str">
        <f t="array" ref="D13">IF(C13&lt;&gt;"",IF(ISNUMBER(C12),IF(MONTH($C13)=MONTH(0&amp;C14),D12&amp;", "&amp;TEXT(DAY($C13),"00"),D12&amp;", "&amp;TEXT(C13,"[$-FC19]ДД ММММ")),IF(C14="",TEXT(C13,"[$-FC19]ДД ММММ"),TEXT(DAY($C13),"00")))&amp;IF(C14="", " "&amp;YEAR($C13),""),"")</f>
        <v/>
      </c>
      <c r="E13" s="13"/>
      <c r="F13" s="55" t="str">
        <f t="shared" si="0"/>
        <v/>
      </c>
      <c r="G13" s="54" t="str">
        <f t="shared" si="1"/>
        <v/>
      </c>
      <c r="H13" s="54" t="str">
        <f t="array" ref="H13">IFERROR(SMALL(IF(MATCH(G$3:G$21&amp;"",G$3:G$21&amp;"",)=ROW(G$1:G$19)*(G$3:G$21&lt;&gt;""),G$3:G$21),ROW(H11)),"")</f>
        <v/>
      </c>
      <c r="I13" s="33" t="str">
        <f t="array" ref="I13">IF(H13&lt;&gt;"",IF(ISNUMBER(H12),IF(MONTH($H13)=MONTH(0&amp;H14),I12&amp;", "&amp;TEXT(DAY($H13),"00"),I12&amp;", "&amp;TEXT(H13,"[$-FC19]ДД ММММ")),IF(H14="",TEXT(H13,"[$-FC19]ДД ММММ"),TEXT(DAY($H13),"00")))&amp;IF(H14="", " "&amp;YEAR($H13),""),"")</f>
        <v/>
      </c>
      <c r="J13" s="41">
        <v>45413</v>
      </c>
    </row>
    <row r="14" spans="1:11" ht="15" customHeight="1" x14ac:dyDescent="0.25">
      <c r="A14" s="28">
        <v>45599</v>
      </c>
      <c r="C14" s="6" t="str">
        <f t="array" ref="C14">IFERROR(SMALL(IF(MATCH(A$3:A$20&amp;"",A$3:A$20&amp;"",)=ROW(A$1:A$18)*(A$3:A$20&lt;&gt;""),A$3:A$20),ROW(C12)),"")</f>
        <v/>
      </c>
      <c r="D14" s="11" t="str">
        <f t="array" ref="D14">IF(C14&lt;&gt;"",IF(ISNUMBER(C13),IF(MONTH($C14)=MONTH(0&amp;C15),D13&amp;", "&amp;TEXT(DAY($C14),"00"),D13&amp;", "&amp;TEXT(C14,"[$-FC19]ДД ММММ")),IF(C15="",TEXT(C14,"[$-FC19]ДД ММММ"),TEXT(DAY($C14),"00")))&amp;IF(C15="", " "&amp;YEAR($C14),""),"")</f>
        <v/>
      </c>
      <c r="E14" s="13"/>
      <c r="F14" s="55" t="str">
        <f t="shared" si="0"/>
        <v/>
      </c>
      <c r="G14" s="54" t="str">
        <f t="shared" si="1"/>
        <v/>
      </c>
      <c r="H14" s="54" t="str">
        <f t="array" ref="H14">IFERROR(SMALL(IF(MATCH(G$3:G$21&amp;"",G$3:G$21&amp;"",)=ROW(G$1:G$19)*(G$3:G$21&lt;&gt;""),G$3:G$21),ROW(H12)),"")</f>
        <v/>
      </c>
      <c r="I14" s="33" t="str">
        <f t="array" ref="I14">IF(H14&lt;&gt;"",IF(ISNUMBER(H13),IF(MONTH($H14)=MONTH(0&amp;H15),I13&amp;", "&amp;TEXT(DAY($H14),"00"),I13&amp;", "&amp;TEXT(H14,"[$-FC19]ДД ММММ")),IF(H15="",TEXT(H14,"[$-FC19]ДД ММММ"),TEXT(DAY($H14),"00")))&amp;IF(H15="", " "&amp;YEAR($H14),""),"")</f>
        <v/>
      </c>
      <c r="J14" s="41">
        <v>45421</v>
      </c>
    </row>
    <row r="15" spans="1:11" ht="15" customHeight="1" x14ac:dyDescent="0.25">
      <c r="A15" s="28">
        <v>45599</v>
      </c>
      <c r="C15" s="6" t="str">
        <f t="array" ref="C15">IFERROR(SMALL(IF(MATCH(A$3:A$20&amp;"",A$3:A$20&amp;"",)=ROW(A$1:A$18)*(A$3:A$20&lt;&gt;""),A$3:A$20),ROW(C13)),"")</f>
        <v/>
      </c>
      <c r="D15" s="11" t="str">
        <f t="array" ref="D15">IF(C15&lt;&gt;"",IF(ISNUMBER(C14),IF(MONTH($C15)=MONTH(0&amp;C16),D14&amp;", "&amp;TEXT(DAY($C15),"00"),D14&amp;", "&amp;TEXT(C15,"[$-FC19]ДД ММММ")),IF(C16="",TEXT(C15,"[$-FC19]ДД ММММ"),TEXT(DAY($C15),"00")))&amp;IF(C16="", " "&amp;YEAR($C15),""),"")</f>
        <v/>
      </c>
      <c r="E15" s="13"/>
      <c r="F15" s="55" t="str">
        <f t="shared" si="0"/>
        <v/>
      </c>
      <c r="G15" s="54" t="str">
        <f t="shared" si="1"/>
        <v/>
      </c>
      <c r="H15" s="54" t="str">
        <f t="array" ref="H15">IFERROR(SMALL(IF(MATCH(G$3:G$21&amp;"",G$3:G$21&amp;"",)=ROW(G$1:G$19)*(G$3:G$21&lt;&gt;""),G$3:G$21),ROW(H13)),"")</f>
        <v/>
      </c>
      <c r="I15" s="33" t="str">
        <f t="array" ref="I15">IF(H15&lt;&gt;"",IF(ISNUMBER(H14),IF(MONTH($H15)=MONTH(0&amp;H16),I14&amp;", "&amp;TEXT(DAY($H15),"00"),I14&amp;", "&amp;TEXT(H15,"[$-FC19]ДД ММММ")),IF(H16="",TEXT(H15,"[$-FC19]ДД ММММ"),TEXT(DAY($H15),"00")))&amp;IF(H16="", " "&amp;YEAR($H15),""),"")</f>
        <v/>
      </c>
      <c r="J15" s="41">
        <v>45455</v>
      </c>
    </row>
    <row r="16" spans="1:11" ht="15" customHeight="1" thickBot="1" x14ac:dyDescent="0.3">
      <c r="A16" s="28">
        <v>45599</v>
      </c>
      <c r="B16" s="5"/>
      <c r="C16" s="6" t="str">
        <f t="array" ref="C16">IFERROR(SMALL(IF(MATCH(A$3:A$20&amp;"",A$3:A$20&amp;"",)=ROW(A$1:A$18)*(A$3:A$20&lt;&gt;""),A$3:A$20),ROW(C14)),"")</f>
        <v/>
      </c>
      <c r="D16" s="11" t="str">
        <f t="array" ref="D16">IF(C16&lt;&gt;"",IF(ISNUMBER(C15),IF(MONTH($C16)=MONTH(0&amp;C17),D15&amp;", "&amp;TEXT(DAY($C16),"00"),D15&amp;", "&amp;TEXT(C16,"[$-FC19]ДД ММММ")),IF(C17="",TEXT(C16,"[$-FC19]ДД ММММ"),TEXT(DAY($C16),"00")))&amp;IF(C17="", " "&amp;YEAR($C16),""),"")</f>
        <v/>
      </c>
      <c r="E16" s="13"/>
      <c r="F16" s="55" t="str">
        <f t="shared" si="0"/>
        <v/>
      </c>
      <c r="G16" s="54" t="str">
        <f t="shared" si="1"/>
        <v/>
      </c>
      <c r="H16" s="54" t="str">
        <f t="array" ref="H16">IFERROR(SMALL(IF(MATCH(G$3:G$21&amp;"",G$3:G$21&amp;"",)=ROW(G$1:G$19)*(G$3:G$21&lt;&gt;""),G$3:G$21),ROW(H14)),"")</f>
        <v/>
      </c>
      <c r="I16" s="33" t="str">
        <f t="array" ref="I16">IF(H16&lt;&gt;"",IF(ISNUMBER(H15),IF(MONTH($H16)=MONTH(0&amp;H17),I15&amp;", "&amp;TEXT(DAY($H16),"00"),I15&amp;", "&amp;TEXT(H16,"[$-FC19]ДД ММММ")),IF(H17="",TEXT(H16,"[$-FC19]ДД ММММ"),TEXT(DAY($H16),"00")))&amp;IF(H17="", " "&amp;YEAR($H16),""),"")</f>
        <v/>
      </c>
      <c r="J16" s="41">
        <v>45600</v>
      </c>
      <c r="K16" s="25" t="str">
        <f>IF(K18&gt;0," и ","")</f>
        <v xml:space="preserve"> и </v>
      </c>
    </row>
    <row r="17" spans="1:12" ht="15" customHeight="1" thickBot="1" x14ac:dyDescent="0.3">
      <c r="A17" s="28">
        <v>45599</v>
      </c>
      <c r="B17" s="5"/>
      <c r="C17" s="6" t="str">
        <f t="array" ref="C17">IFERROR(SMALL(IF(MATCH(A$3:A$20&amp;"",A$3:A$20&amp;"",)=ROW(A$1:A$18)*(A$3:A$20&lt;&gt;""),A$3:A$20),ROW(C15)),"")</f>
        <v/>
      </c>
      <c r="D17" s="11" t="str">
        <f t="array" ref="D17">IF(C17&lt;&gt;"",IF(ISNUMBER(C16),IF(MONTH($C17)=MONTH(0&amp;C18),D16&amp;", "&amp;TEXT(DAY($C17),"00"),D16&amp;", "&amp;TEXT(C17,"[$-FC19]ДД ММММ")),IF(C18="",TEXT(C17,"[$-FC19]ДД ММММ"),TEXT(DAY($C17),"00")))&amp;IF(C18="", " "&amp;YEAR($C17),""),"")</f>
        <v/>
      </c>
      <c r="E17" s="13"/>
      <c r="F17" s="55" t="str">
        <f t="shared" si="0"/>
        <v/>
      </c>
      <c r="G17" s="54" t="str">
        <f>IFERROR(INDEX($A$3:$A$20,F17,1),"")</f>
        <v/>
      </c>
      <c r="H17" s="54" t="str">
        <f t="array" ref="H17">IFERROR(SMALL(IF(MATCH(G$3:G$21&amp;"",G$3:G$21&amp;"",)=ROW(G$1:G$19)*(G$3:G$21&lt;&gt;""),G$3:G$21),ROW(H15)),"")</f>
        <v/>
      </c>
      <c r="I17" s="33" t="str">
        <f t="array" ref="I17">IF(H17&lt;&gt;"",IF(ISNUMBER(H16),IF(MONTH($H17)=MONTH(0&amp;H18),I16&amp;", "&amp;TEXT(DAY($H17),"00"),I16&amp;", "&amp;TEXT(H17,"[$-FC19]ДД ММММ")),IF(H18="",TEXT(H17,"[$-FC19]ДД ММММ"),TEXT(DAY($H17),"00")))&amp;IF(H18="", " "&amp;YEAR($H17),""),"")</f>
        <v/>
      </c>
      <c r="J17" s="42"/>
      <c r="K17" s="56" t="str">
        <f>IF(COUNTIF(C22,"&gt;1"),K6,K7)&amp;" "&amp;D22</f>
        <v>в выходной день 03 ноября 2024</v>
      </c>
    </row>
    <row r="18" spans="1:12" ht="15" customHeight="1" thickBot="1" x14ac:dyDescent="0.3">
      <c r="A18" s="28">
        <v>45599</v>
      </c>
      <c r="B18" s="5"/>
      <c r="C18" s="6" t="str">
        <f t="array" ref="C18">IFERROR(SMALL(IF(MATCH(A$3:A$20&amp;"",A$3:A$20&amp;"",)=ROW(A$1:A$18)*(A$3:A$20&lt;&gt;""),A$3:A$20),ROW(C16)),"")</f>
        <v/>
      </c>
      <c r="D18" s="11" t="str">
        <f t="array" ref="D18">IF(C18&lt;&gt;"",IF(ISNUMBER(C17),IF(MONTH($C18)=MONTH(0&amp;C19),D17&amp;", "&amp;TEXT(DAY($C18),"00"),D17&amp;", "&amp;TEXT(C18,"[$-FC19]ДД ММММ")),IF(C19="",TEXT(C18,"[$-FC19]ДД ММММ"),TEXT(DAY($C18),"00")))&amp;IF(C19="", " "&amp;YEAR($C18),""),"")</f>
        <v/>
      </c>
      <c r="E18" s="13"/>
      <c r="F18" s="55" t="str">
        <f t="shared" si="0"/>
        <v/>
      </c>
      <c r="G18" s="54" t="str">
        <f t="shared" si="1"/>
        <v/>
      </c>
      <c r="H18" s="54" t="str">
        <f t="array" ref="H18">IFERROR(SMALL(IF(MATCH(G$3:G$21&amp;"",G$3:G$21&amp;"",)=ROW(G$1:G$19)*(G$3:G$21&lt;&gt;""),G$3:G$21),ROW(H16)),"")</f>
        <v/>
      </c>
      <c r="I18" s="33" t="str">
        <f t="array" ref="I18">IF(H18&lt;&gt;"",IF(ISNUMBER(H17),IF(MONTH($H18)=MONTH(0&amp;H19),I17&amp;", "&amp;TEXT(DAY($H18),"00"),I17&amp;", "&amp;TEXT(H18,"[$-FC19]ДД ММММ")),IF(H19="",TEXT(H18,"[$-FC19]ДД ММММ"),TEXT(DAY($H18),"00")))&amp;IF(H19="", " "&amp;YEAR($H18),""),"")</f>
        <v/>
      </c>
      <c r="J18" s="42"/>
      <c r="K18" s="57" t="str">
        <f>IF(F22&gt;0,IF(COUNTIF(F22,"&gt;1"),K8,K9)&amp;" "&amp;G22,"")</f>
        <v/>
      </c>
    </row>
    <row r="19" spans="1:12" ht="15" customHeight="1" thickBot="1" x14ac:dyDescent="0.3">
      <c r="A19" s="28">
        <v>45599</v>
      </c>
      <c r="C19" s="6" t="str">
        <f t="array" ref="C19">IFERROR(SMALL(IF(MATCH(A$3:A$20&amp;"",A$3:A$20&amp;"",)=ROW(A$1:A$18)*(A$3:A$20&lt;&gt;""),A$3:A$20),ROW(C17)),"")</f>
        <v/>
      </c>
      <c r="D19" s="11" t="str">
        <f t="array" ref="D19">IF(C19&lt;&gt;"",IF(ISNUMBER(C18),IF(MONTH($C19)=MONTH(0&amp;C20),D18&amp;", "&amp;TEXT(DAY($C19),"00"),D18&amp;", "&amp;TEXT(C19,"[$-FC19]ДД ММММ")),IF(C20="",TEXT(C19,"[$-FC19]ДД ММММ"),TEXT(DAY($C19),"00")))&amp;IF(C20="", " "&amp;YEAR($C19),""),"")</f>
        <v/>
      </c>
      <c r="E19" s="13"/>
      <c r="F19" s="55" t="str">
        <f t="shared" si="0"/>
        <v/>
      </c>
      <c r="G19" s="54" t="str">
        <f t="shared" si="1"/>
        <v/>
      </c>
      <c r="H19" s="54" t="str">
        <f t="array" ref="H19">IFERROR(SMALL(IF(MATCH(G$3:G$21&amp;"",G$3:G$21&amp;"",)=ROW(G$1:G$19)*(G$3:G$21&lt;&gt;""),G$3:G$21),ROW(H17)),"")</f>
        <v/>
      </c>
      <c r="I19" s="33" t="str">
        <f t="array" ref="I19">IF(H19&lt;&gt;"",IF(ISNUMBER(H18),IF(MONTH($H19)=MONTH(0&amp;H20),I18&amp;", "&amp;TEXT(DAY($H19),"00"),I18&amp;", "&amp;TEXT(H19,"[$-FC19]ДД ММММ")),IF(H20="",TEXT(H19,"[$-FC19]ДД ММММ"),TEXT(DAY($H19),"00")))&amp;IF(H20="", " "&amp;YEAR($H19),""),"")</f>
        <v/>
      </c>
      <c r="J19" s="42"/>
      <c r="K19" s="52" t="s">
        <v>18</v>
      </c>
    </row>
    <row r="20" spans="1:12" ht="15" customHeight="1" x14ac:dyDescent="0.25">
      <c r="A20" s="28">
        <v>45599</v>
      </c>
      <c r="F20" s="55" t="str">
        <f t="shared" si="0"/>
        <v/>
      </c>
      <c r="G20" s="54" t="str">
        <f t="shared" si="1"/>
        <v/>
      </c>
      <c r="H20" s="54" t="str">
        <f t="array" ref="H20">IFERROR(SMALL(IF(MATCH(G$3:G$21&amp;"",G$3:G$21&amp;"",)=ROW(G$1:G$19)*(G$3:G$21&lt;&gt;""),G$3:G$21),ROW(H18)),"")</f>
        <v/>
      </c>
      <c r="I20" s="33" t="str">
        <f t="array" ref="I20">IF(H20&lt;&gt;"",IF(ISNUMBER(H19),IF(MONTH($H20)=MONTH(0&amp;H21),I19&amp;", "&amp;TEXT(DAY($H20),"00"),I19&amp;", "&amp;TEXT(H20,"[$-FC19]ДД ММММ")),IF(H21="",TEXT(H20,"[$-FC19]ДД ММММ"),TEXT(DAY($H20),"00")))&amp;IF(H21="", " "&amp;YEAR($H20),""),"")</f>
        <v/>
      </c>
      <c r="J20" s="42"/>
      <c r="K20" s="58" t="str">
        <f>IF(K18&gt;0,K17&amp;IF(K18&gt;0," и ","")&amp;K18,"")</f>
        <v xml:space="preserve">в выходной день 03 ноября 2024 и </v>
      </c>
    </row>
    <row r="21" spans="1:12" ht="15" customHeight="1" thickBot="1" x14ac:dyDescent="0.3">
      <c r="B21" s="5"/>
      <c r="F21" s="55" t="str">
        <f t="shared" si="0"/>
        <v/>
      </c>
      <c r="G21" s="62" t="str">
        <f t="shared" si="1"/>
        <v/>
      </c>
      <c r="H21" s="62" t="str">
        <f t="array" ref="H21">IFERROR(SMALL(IF(MATCH(G$3:G$21&amp;"",G$3:G$21&amp;"",)=ROW(G$1:G$19)*(G$3:G$21&lt;&gt;""),G$3:G$21),ROW(H19)),"")</f>
        <v/>
      </c>
      <c r="I21" s="63" t="str">
        <f t="array" ref="I21">IF(H21&lt;&gt;"",IF(ISNUMBER(H20),IF(MONTH($H21)=MONTH(0&amp;H22),I20&amp;", "&amp;TEXT(DAY($H21),"00"),I20&amp;", "&amp;TEXT(H21,"[$-FC19]ДД ММММ")),IF(H22="",TEXT(H21,"[$-FC19]ДД ММММ"),TEXT(DAY($H21),"00")))&amp;IF(H22="", " "&amp;YEAR($H21),""),"")</f>
        <v/>
      </c>
      <c r="J21" s="64"/>
      <c r="K21" s="59"/>
    </row>
    <row r="22" spans="1:12" ht="15" customHeight="1" thickBot="1" x14ac:dyDescent="0.3">
      <c r="B22" s="5"/>
      <c r="C22" s="31">
        <f>COUNTIF($C$3:$C$19,"&gt;0")</f>
        <v>1</v>
      </c>
      <c r="D22" s="32" t="str">
        <f>LOOKUP(,-1/($D$3:$D$19&lt;&gt;""),$D$3:$D$19)</f>
        <v>03 ноября 2024</v>
      </c>
      <c r="F22" s="61">
        <f>COUNTIF($F$3:$F$21,"&gt;0")</f>
        <v>0</v>
      </c>
      <c r="G22" s="65" t="e">
        <f>LOOKUP(,-1/($I$3:$I$21&lt;&gt;""),$I$3:$I$21)</f>
        <v>#N/A</v>
      </c>
      <c r="H22" s="66"/>
      <c r="I22" s="66"/>
      <c r="J22" s="67"/>
      <c r="K22" s="60"/>
    </row>
    <row r="23" spans="1:12" ht="15" customHeight="1" x14ac:dyDescent="0.25">
      <c r="B23" s="5"/>
    </row>
    <row r="24" spans="1:12" ht="15" customHeight="1" x14ac:dyDescent="0.3">
      <c r="B24" s="5"/>
      <c r="J24" s="17">
        <v>1</v>
      </c>
      <c r="K24" s="18" t="s">
        <v>9</v>
      </c>
      <c r="L24" s="19" t="s">
        <v>11</v>
      </c>
    </row>
    <row r="25" spans="1:12" ht="15" customHeight="1" x14ac:dyDescent="0.3">
      <c r="B25" s="5"/>
      <c r="G25" s="29"/>
      <c r="H25" s="29"/>
      <c r="I25" s="29"/>
      <c r="J25" s="17">
        <v>2</v>
      </c>
      <c r="K25" s="18" t="s">
        <v>10</v>
      </c>
      <c r="L25" s="19" t="s">
        <v>11</v>
      </c>
    </row>
    <row r="26" spans="1:12" ht="15" customHeight="1" x14ac:dyDescent="0.3">
      <c r="B26" s="5"/>
      <c r="J26" s="17">
        <v>3</v>
      </c>
      <c r="K26" s="18" t="s">
        <v>14</v>
      </c>
      <c r="L26" s="19" t="s">
        <v>11</v>
      </c>
    </row>
    <row r="27" spans="1:12" ht="15" customHeight="1" x14ac:dyDescent="0.3">
      <c r="B27" s="5"/>
      <c r="J27" s="17">
        <v>4</v>
      </c>
      <c r="K27" s="18" t="s">
        <v>21</v>
      </c>
      <c r="L27" s="19" t="s">
        <v>11</v>
      </c>
    </row>
    <row r="28" spans="1:12" ht="15" customHeight="1" x14ac:dyDescent="0.3">
      <c r="B28" s="5"/>
      <c r="J28" s="17">
        <v>5</v>
      </c>
      <c r="K28" s="18" t="s">
        <v>19</v>
      </c>
      <c r="L28" s="19" t="s">
        <v>12</v>
      </c>
    </row>
    <row r="29" spans="1:12" ht="15" customHeight="1" x14ac:dyDescent="0.3">
      <c r="B29" s="5"/>
      <c r="C29" s="10"/>
      <c r="D29" s="10"/>
      <c r="E29" s="10"/>
      <c r="F29" s="14"/>
      <c r="G29" s="10"/>
      <c r="H29" s="10"/>
      <c r="I29" s="10"/>
      <c r="J29" s="17">
        <v>6</v>
      </c>
      <c r="K29" s="18" t="s">
        <v>20</v>
      </c>
      <c r="L29" s="19" t="s">
        <v>12</v>
      </c>
    </row>
    <row r="30" spans="1:12" ht="15" customHeight="1" x14ac:dyDescent="0.25">
      <c r="C30" s="10"/>
      <c r="D30" s="10"/>
      <c r="E30" s="10"/>
      <c r="F30" s="14"/>
      <c r="G30" s="10"/>
      <c r="H30" s="10"/>
      <c r="I30" s="10"/>
    </row>
    <row r="31" spans="1:12" ht="15" customHeight="1" x14ac:dyDescent="0.25">
      <c r="B31" s="5"/>
      <c r="C31" s="10"/>
      <c r="D31" s="10"/>
      <c r="E31" s="10"/>
      <c r="F31" s="14"/>
      <c r="G31" s="10"/>
      <c r="H31" s="10"/>
      <c r="I31" s="10"/>
    </row>
    <row r="32" spans="1:12" ht="15" customHeight="1" x14ac:dyDescent="0.25">
      <c r="B32" s="5"/>
      <c r="C32" s="10"/>
      <c r="D32" s="10"/>
      <c r="E32" s="10"/>
      <c r="F32" s="14"/>
      <c r="G32" s="10"/>
      <c r="H32" s="10"/>
      <c r="I32" s="10"/>
    </row>
    <row r="33" spans="2:2" ht="15" customHeight="1" x14ac:dyDescent="0.25">
      <c r="B33" s="5"/>
    </row>
    <row r="34" spans="2:2" ht="15" customHeight="1" x14ac:dyDescent="0.25"/>
    <row r="35" spans="2:2" ht="15" customHeight="1" x14ac:dyDescent="0.25">
      <c r="B35" s="5"/>
    </row>
    <row r="36" spans="2:2" ht="15" customHeight="1" x14ac:dyDescent="0.25"/>
    <row r="37" spans="2:2" ht="15" customHeight="1" x14ac:dyDescent="0.25">
      <c r="B37" s="5"/>
    </row>
    <row r="38" spans="2:2" ht="15" customHeight="1" x14ac:dyDescent="0.25">
      <c r="B38" s="5"/>
    </row>
    <row r="39" spans="2:2" ht="15" customHeight="1" x14ac:dyDescent="0.25">
      <c r="B39" s="5"/>
    </row>
    <row r="40" spans="2:2" ht="15" customHeight="1" x14ac:dyDescent="0.25">
      <c r="B40" s="5"/>
    </row>
    <row r="41" spans="2:2" ht="15" customHeight="1" x14ac:dyDescent="0.25">
      <c r="B41" s="5"/>
    </row>
    <row r="42" spans="2:2" ht="15" customHeight="1" x14ac:dyDescent="0.25">
      <c r="B42" s="5"/>
    </row>
    <row r="43" spans="2:2" ht="15" customHeight="1" x14ac:dyDescent="0.25">
      <c r="B43" s="5"/>
    </row>
    <row r="44" spans="2:2" ht="15" customHeight="1" x14ac:dyDescent="0.25">
      <c r="B44" s="5"/>
    </row>
    <row r="45" spans="2:2" ht="15" customHeight="1" x14ac:dyDescent="0.25">
      <c r="B45" s="5"/>
    </row>
    <row r="46" spans="2:2" ht="15" customHeight="1" x14ac:dyDescent="0.25">
      <c r="B46" s="5"/>
    </row>
    <row r="47" spans="2:2" ht="15" customHeight="1" x14ac:dyDescent="0.25">
      <c r="B47" s="5"/>
    </row>
    <row r="48" spans="2:2" ht="15" customHeight="1" x14ac:dyDescent="0.25">
      <c r="B48" s="5"/>
    </row>
    <row r="49" spans="2:2" ht="15" customHeight="1" x14ac:dyDescent="0.25">
      <c r="B49" s="5"/>
    </row>
    <row r="50" spans="2:2" ht="15" customHeight="1" x14ac:dyDescent="0.25"/>
    <row r="51" spans="2:2" ht="15" customHeight="1" x14ac:dyDescent="0.25"/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>
      <c r="B55" s="8"/>
    </row>
  </sheetData>
  <autoFilter ref="A2:A20">
    <sortState ref="A3:A20">
      <sortCondition ref="A2:A20"/>
    </sortState>
  </autoFilter>
  <mergeCells count="2">
    <mergeCell ref="G22:J22"/>
    <mergeCell ref="K20:K22"/>
  </mergeCells>
  <pageMargins left="0.31496062992125984" right="0.31496062992125984" top="0.27559055118110237" bottom="0.23622047244094491" header="0.27559055118110237" footer="0.19685039370078741"/>
  <pageSetup paperSize="8" scale="85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5"/>
  <sheetViews>
    <sheetView showGridLines="0" showZeros="0" view="pageBreakPreview" zoomScaleNormal="100" zoomScaleSheetLayoutView="100" workbookViewId="0">
      <pane ySplit="2" topLeftCell="A3" activePane="bottomLeft" state="frozen"/>
      <selection pane="bottomLeft" activeCell="I5" sqref="I5"/>
    </sheetView>
  </sheetViews>
  <sheetFormatPr defaultRowHeight="15" x14ac:dyDescent="0.25"/>
  <cols>
    <col min="1" max="1" width="12.85546875" style="9" customWidth="1"/>
    <col min="2" max="2" width="3.42578125" customWidth="1"/>
    <col min="3" max="3" width="10.42578125" customWidth="1"/>
    <col min="4" max="4" width="28.28515625" customWidth="1"/>
    <col min="5" max="5" width="2.28515625" customWidth="1"/>
    <col min="6" max="6" width="7.28515625" style="7" customWidth="1"/>
    <col min="7" max="7" width="10.140625" customWidth="1"/>
    <col min="8" max="8" width="10.42578125" customWidth="1"/>
    <col min="9" max="9" width="20.28515625" customWidth="1"/>
    <col min="10" max="10" width="11.28515625" style="7" customWidth="1"/>
    <col min="11" max="11" width="109.28515625" customWidth="1"/>
    <col min="12" max="12" width="5.28515625" customWidth="1"/>
  </cols>
  <sheetData>
    <row r="1" spans="1:11" ht="3.75" hidden="1" customHeight="1" x14ac:dyDescent="0.2">
      <c r="A1" s="1" t="s">
        <v>0</v>
      </c>
    </row>
    <row r="2" spans="1:11" ht="39.75" customHeight="1" thickBot="1" x14ac:dyDescent="0.25">
      <c r="A2" s="2" t="s">
        <v>1</v>
      </c>
      <c r="C2" s="3" t="s">
        <v>1</v>
      </c>
      <c r="D2" s="4" t="s">
        <v>2</v>
      </c>
      <c r="E2" s="12"/>
      <c r="F2" s="31"/>
      <c r="G2" s="34"/>
      <c r="H2" s="37"/>
      <c r="I2" s="38"/>
      <c r="J2" s="39" t="s">
        <v>3</v>
      </c>
      <c r="K2" s="21" t="s">
        <v>7</v>
      </c>
    </row>
    <row r="3" spans="1:11" ht="15" customHeight="1" thickBot="1" x14ac:dyDescent="0.3">
      <c r="A3" s="28">
        <v>45293</v>
      </c>
      <c r="B3" s="5"/>
      <c r="C3" s="6">
        <f t="array" ref="C3">IFERROR(SMALL(IF(MATCH(A$3:A$20&amp;"",A$3:A$20&amp;"",)=ROW(A$1:A$18)*(A$3:A$20&lt;&gt;""),A$3:A$20),ROW(C1)),"")</f>
        <v>45293</v>
      </c>
      <c r="D3" s="11" t="str">
        <f t="array" ref="D3">IF(C3&lt;&gt;"",IF(ISNUMBER(C2),IF(MONTH($C3)=MONTH(0&amp;C4),D2&amp;", "&amp;TEXT(DAY($C3),"00"),D2&amp;", "&amp;TEXT(C3,"[$-FC19]ДД ММММ")),IF(C4="",TEXT(C3,"[$-FC19]ДД ММММ"),TEXT(DAY($C3),"00")))&amp;IF(C4="", " "&amp;YEAR($C3),""),"")</f>
        <v>02</v>
      </c>
      <c r="E3" s="13"/>
      <c r="F3" s="26" t="str">
        <f>IFERROR(MATCH(J3,$A$3:$A$20,0),"")</f>
        <v/>
      </c>
      <c r="G3" s="27" t="str">
        <f>IFERROR(INDEX($A$3:$A$20,F3,1),"")</f>
        <v/>
      </c>
      <c r="H3" s="40">
        <f t="array" ref="H3">IFERROR(SMALL(IF(MATCH(G$3:G$21&amp;"",G$3:G$21&amp;"",)=ROW(G$1:G$19)*(G$3:G$21&lt;&gt;""),G$3:G$21),ROW(H1)),"")</f>
        <v>45293</v>
      </c>
      <c r="I3" s="33" t="str">
        <f t="array" ref="I3">IF(H3&lt;&gt;"",IF(ISNUMBER(H2),IF(MONTH($H3)=MONTH(0&amp;H4),I2&amp;", "&amp;TEXT(DAY($H3),"00"),I2&amp;", "&amp;TEXT(H3,"[$-FC19]ДД ММММ")),IF(H4="",TEXT(H3,"[$-FC19]ДД ММММ"),TEXT(DAY($H3),"00")))&amp;IF(H4="", " "&amp;YEAR($H3),""),"")</f>
        <v>02</v>
      </c>
      <c r="J3" s="41">
        <v>45292</v>
      </c>
      <c r="K3" s="16" t="s">
        <v>16</v>
      </c>
    </row>
    <row r="4" spans="1:11" ht="15" customHeight="1" thickBot="1" x14ac:dyDescent="0.3">
      <c r="A4" s="28">
        <v>45293</v>
      </c>
      <c r="B4" s="5"/>
      <c r="C4" s="6">
        <f t="array" ref="C4">IFERROR(SMALL(IF(MATCH(A$3:A$20&amp;"",A$3:A$20&amp;"",)=ROW(A$1:A$18)*(A$3:A$20&lt;&gt;""),A$3:A$20),ROW(C2)),"")</f>
        <v>45294</v>
      </c>
      <c r="D4" s="11" t="str">
        <f t="array" ref="D4">IF(C4&lt;&gt;"",IF(ISNUMBER(C3),IF(MONTH($C4)=MONTH(0&amp;C5),D3&amp;", "&amp;TEXT(DAY($C4),"00"),D3&amp;", "&amp;TEXT(C4,"[$-FC19]ДД ММММ")),IF(C5="",TEXT(C4,"[$-FC19]ДД ММММ"),TEXT(DAY($C4),"00")))&amp;IF(C5="", " "&amp;YEAR($C4),""),"")</f>
        <v>02, 03</v>
      </c>
      <c r="E4" s="13"/>
      <c r="F4" s="26">
        <f t="shared" ref="F4:F21" si="0">IFERROR(MATCH(J4,$A$3:$A$20,0),"")</f>
        <v>1</v>
      </c>
      <c r="G4" s="27">
        <f>IFERROR(INDEX($A$3:$A$20,F4,1),"")</f>
        <v>45293</v>
      </c>
      <c r="H4" s="40">
        <f t="array" ref="H4">IFERROR(SMALL(IF(MATCH(G$3:G$21&amp;"",G$3:G$21&amp;"",)=ROW(G$1:G$19)*(G$3:G$21&lt;&gt;""),G$3:G$21),ROW(H2)),"")</f>
        <v>45294</v>
      </c>
      <c r="I4" s="33" t="str">
        <f t="array" ref="I4">IF(H4&lt;&gt;"",IF(ISNUMBER(H3),IF(MONTH($H4)=MONTH(0&amp;H5),I3&amp;", "&amp;TEXT(DAY($H4),"00"),I3&amp;", "&amp;TEXT(H4,"[$-FC19]ДД ММММ")),IF(H5="",TEXT(H4,"[$-FC19]ДД ММММ"),TEXT(DAY($H4),"00")))&amp;IF(H5="", " "&amp;YEAR($H4),""),"")</f>
        <v>02, 03</v>
      </c>
      <c r="J4" s="41">
        <v>45293</v>
      </c>
      <c r="K4" s="20" t="s">
        <v>5</v>
      </c>
    </row>
    <row r="5" spans="1:11" ht="15" customHeight="1" thickBot="1" x14ac:dyDescent="0.3">
      <c r="A5" s="28">
        <v>45293</v>
      </c>
      <c r="B5" s="5"/>
      <c r="C5" s="6">
        <f t="array" ref="C5">IFERROR(SMALL(IF(MATCH(A$3:A$20&amp;"",A$3:A$20&amp;"",)=ROW(A$1:A$18)*(A$3:A$20&lt;&gt;""),A$3:A$20),ROW(C3)),"")</f>
        <v>45296</v>
      </c>
      <c r="D5" s="11" t="str">
        <f t="array" ref="D5">IF(C5&lt;&gt;"",IF(ISNUMBER(C4),IF(MONTH($C5)=MONTH(0&amp;C6),D4&amp;", "&amp;TEXT(DAY($C5),"00"),D4&amp;", "&amp;TEXT(C5,"[$-FC19]ДД ММММ")),IF(C6="",TEXT(C5,"[$-FC19]ДД ММММ"),TEXT(DAY($C5),"00")))&amp;IF(C6="", " "&amp;YEAR($C5),""),"")</f>
        <v>02, 03, 05</v>
      </c>
      <c r="E5" s="13"/>
      <c r="F5" s="26">
        <f t="shared" si="0"/>
        <v>8</v>
      </c>
      <c r="G5" s="27">
        <f t="shared" ref="G5:G21" si="1">IFERROR(INDEX($A$3:$A$20,F5,1),"")</f>
        <v>45294</v>
      </c>
      <c r="H5" s="40">
        <f t="array" ref="H5">IFERROR(SMALL(IF(MATCH(G$3:G$21&amp;"",G$3:G$21&amp;"",)=ROW(G$1:G$19)*(G$3:G$21&lt;&gt;""),G$3:G$21),ROW(H3)),"")</f>
        <v>45296</v>
      </c>
      <c r="I5" s="33" t="str">
        <f t="array" ref="I5">IF(H5&lt;&gt;"",IF(ISNUMBER(H4),IF(MONTH($H5)=MONTH(0&amp;H6),I4&amp;", "&amp;TEXT(DAY($H5),"00"),I4&amp;", "&amp;TEXT(H5,"[$-FC19]ДД ММММ")),IF(H6="",TEXT(H5,"[$-FC19]ДД ММММ"),TEXT(DAY($H5),"00")))&amp;IF(H6="", " "&amp;YEAR($H5),""),"")</f>
        <v>02, 03, 05</v>
      </c>
      <c r="J5" s="41">
        <v>45294</v>
      </c>
      <c r="K5" s="22" t="s">
        <v>15</v>
      </c>
    </row>
    <row r="6" spans="1:11" ht="15" customHeight="1" thickBot="1" x14ac:dyDescent="0.3">
      <c r="A6" s="28">
        <v>45293</v>
      </c>
      <c r="B6" s="5"/>
      <c r="C6" s="6">
        <f t="array" ref="C6">IFERROR(SMALL(IF(MATCH(A$3:A$20&amp;"",A$3:A$20&amp;"",)=ROW(A$1:A$18)*(A$3:A$20&lt;&gt;""),A$3:A$20),ROW(C4)),"")</f>
        <v>45297</v>
      </c>
      <c r="D6" s="11" t="str">
        <f t="array" ref="D6">IF(C6&lt;&gt;"",IF(ISNUMBER(C5),IF(MONTH($C6)=MONTH(0&amp;C7),D5&amp;", "&amp;TEXT(DAY($C6),"00"),D5&amp;", "&amp;TEXT(C6,"[$-FC19]ДД ММММ")),IF(C7="",TEXT(C6,"[$-FC19]ДД ММММ"),TEXT(DAY($C6),"00")))&amp;IF(C7="", " "&amp;YEAR($C6),""),"")</f>
        <v>02, 03, 05, 06 2024</v>
      </c>
      <c r="E6" s="13"/>
      <c r="F6" s="26" t="str">
        <f t="shared" si="0"/>
        <v/>
      </c>
      <c r="G6" s="27" t="str">
        <f t="shared" si="1"/>
        <v/>
      </c>
      <c r="H6" s="40">
        <f t="array" ref="H6">IFERROR(SMALL(IF(MATCH(G$3:G$21&amp;"",G$3:G$21&amp;"",)=ROW(G$1:G$19)*(G$3:G$21&lt;&gt;""),G$3:G$21),ROW(H4)),"")</f>
        <v>45297</v>
      </c>
      <c r="I6" s="33" t="str">
        <f t="array" ref="I6">IF(H6&lt;&gt;"",IF(ISNUMBER(H5),IF(MONTH($H6)=MONTH(0&amp;H7),I5&amp;", "&amp;TEXT(DAY($H6),"00"),I5&amp;", "&amp;TEXT(H6,"[$-FC19]ДД ММММ")),IF(H7="",TEXT(H6,"[$-FC19]ДД ММММ"),TEXT(DAY($H6),"00")))&amp;IF(H7="", " "&amp;YEAR($H6),""),"")</f>
        <v>02, 03, 05, 06 2024</v>
      </c>
      <c r="J6" s="41">
        <v>45295</v>
      </c>
      <c r="K6" s="15" t="s">
        <v>4</v>
      </c>
    </row>
    <row r="7" spans="1:11" ht="15" customHeight="1" thickBot="1" x14ac:dyDescent="0.3">
      <c r="A7" s="28">
        <v>45293</v>
      </c>
      <c r="B7" s="5"/>
      <c r="C7" s="6" t="str">
        <f t="array" ref="C7">IFERROR(SMALL(IF(MATCH(A$3:A$20&amp;"",A$3:A$20&amp;"",)=ROW(A$1:A$18)*(A$3:A$20&lt;&gt;""),A$3:A$20),ROW(C5)),"")</f>
        <v/>
      </c>
      <c r="D7" s="11" t="str">
        <f t="array" ref="D7">IF(C7&lt;&gt;"",IF(ISNUMBER(C6),IF(MONTH($C7)=MONTH(0&amp;C8),D6&amp;", "&amp;TEXT(DAY($C7),"00"),D6&amp;", "&amp;TEXT(C7,"[$-FC19]ДД ММММ")),IF(C8="",TEXT(C7,"[$-FC19]ДД ММММ"),TEXT(DAY($C7),"00")))&amp;IF(C8="", " "&amp;YEAR($C7),""),"")</f>
        <v/>
      </c>
      <c r="E7" s="13"/>
      <c r="F7" s="26">
        <f t="shared" si="0"/>
        <v>7</v>
      </c>
      <c r="G7" s="27">
        <f t="shared" si="1"/>
        <v>45296</v>
      </c>
      <c r="H7" s="40" t="str">
        <f t="array" ref="H7">IFERROR(SMALL(IF(MATCH(G$3:G$21&amp;"",G$3:G$21&amp;"",)=ROW(G$1:G$19)*(G$3:G$21&lt;&gt;""),G$3:G$21),ROW(H5)),"")</f>
        <v/>
      </c>
      <c r="I7" s="33" t="str">
        <f t="array" ref="I7">IF(H7&lt;&gt;"",IF(ISNUMBER(H6),IF(MONTH($H7)=MONTH(0&amp;H8),I6&amp;", "&amp;TEXT(DAY($H7),"00"),I6&amp;", "&amp;TEXT(H7,"[$-FC19]ДД ММММ")),IF(H8="",TEXT(H7,"[$-FC19]ДД ММММ"),TEXT(DAY($H7),"00")))&amp;IF(H8="", " "&amp;YEAR($H7),""),"")</f>
        <v/>
      </c>
      <c r="J7" s="41">
        <v>45296</v>
      </c>
      <c r="K7" s="23" t="s">
        <v>17</v>
      </c>
    </row>
    <row r="8" spans="1:11" ht="15" customHeight="1" thickBot="1" x14ac:dyDescent="0.3">
      <c r="A8" s="28">
        <v>45293</v>
      </c>
      <c r="C8" s="6" t="str">
        <f t="array" ref="C8">IFERROR(SMALL(IF(MATCH(A$3:A$20&amp;"",A$3:A$20&amp;"",)=ROW(A$1:A$18)*(A$3:A$20&lt;&gt;""),A$3:A$20),ROW(C6)),"")</f>
        <v/>
      </c>
      <c r="D8" s="11" t="str">
        <f t="array" ref="D8">IF(C8&lt;&gt;"",IF(ISNUMBER(C7),IF(MONTH($C8)=MONTH(0&amp;C9),D7&amp;", "&amp;TEXT(DAY($C8),"00"),D7&amp;", "&amp;TEXT(C8,"[$-FC19]ДД ММММ")),IF(C9="",TEXT(C8,"[$-FC19]ДД ММММ"),TEXT(DAY($C8),"00")))&amp;IF(C9="", " "&amp;YEAR($C8),""),"")</f>
        <v/>
      </c>
      <c r="E8" s="13"/>
      <c r="F8" s="26">
        <f t="shared" si="0"/>
        <v>13</v>
      </c>
      <c r="G8" s="27">
        <f t="shared" si="1"/>
        <v>45297</v>
      </c>
      <c r="H8" s="40" t="str">
        <f t="array" ref="H8">IFERROR(SMALL(IF(MATCH(G$3:G$21&amp;"",G$3:G$21&amp;"",)=ROW(G$1:G$19)*(G$3:G$21&lt;&gt;""),G$3:G$21),ROW(H6)),"")</f>
        <v/>
      </c>
      <c r="I8" s="33" t="str">
        <f t="array" ref="I8">IF(H8&lt;&gt;"",IF(ISNUMBER(H7),IF(MONTH($H8)=MONTH(0&amp;H9),I7&amp;", "&amp;TEXT(DAY($H8),"00"),I7&amp;", "&amp;TEXT(H8,"[$-FC19]ДД ММММ")),IF(H9="",TEXT(H8,"[$-FC19]ДД ММММ"),TEXT(DAY($H8),"00")))&amp;IF(H9="", " "&amp;YEAR($H8),""),"")</f>
        <v/>
      </c>
      <c r="J8" s="41">
        <v>45297</v>
      </c>
      <c r="K8" s="23" t="s">
        <v>8</v>
      </c>
    </row>
    <row r="9" spans="1:11" ht="15" customHeight="1" thickBot="1" x14ac:dyDescent="0.3">
      <c r="A9" s="28">
        <v>45296</v>
      </c>
      <c r="B9" s="5"/>
      <c r="C9" s="6" t="str">
        <f t="array" ref="C9">IFERROR(SMALL(IF(MATCH(A$3:A$20&amp;"",A$3:A$20&amp;"",)=ROW(A$1:A$18)*(A$3:A$20&lt;&gt;""),A$3:A$20),ROW(C7)),"")</f>
        <v/>
      </c>
      <c r="D9" s="11" t="str">
        <f t="array" ref="D9">IF(C9&lt;&gt;"",IF(ISNUMBER(C8),IF(MONTH($C9)=MONTH(0&amp;C10),D8&amp;", "&amp;TEXT(DAY($C9),"00"),D8&amp;", "&amp;TEXT(C9,"[$-FC19]ДД ММММ")),IF(C10="",TEXT(C9,"[$-FC19]ДД ММММ"),TEXT(DAY($C9),"00")))&amp;IF(C10="", " "&amp;YEAR($C9),""),"")</f>
        <v/>
      </c>
      <c r="E9" s="13"/>
      <c r="F9" s="26" t="str">
        <f t="shared" si="0"/>
        <v/>
      </c>
      <c r="G9" s="27" t="str">
        <f t="shared" si="1"/>
        <v/>
      </c>
      <c r="H9" s="40" t="str">
        <f t="array" ref="H9">IFERROR(SMALL(IF(MATCH(G$3:G$21&amp;"",G$3:G$21&amp;"",)=ROW(G$1:G$19)*(G$3:G$21&lt;&gt;""),G$3:G$21),ROW(H7)),"")</f>
        <v/>
      </c>
      <c r="I9" s="33" t="str">
        <f t="array" ref="I9">IF(H9&lt;&gt;"",IF(ISNUMBER(H8),IF(MONTH($H9)=MONTH(0&amp;H10),I8&amp;", "&amp;TEXT(DAY($H9),"00"),I8&amp;", "&amp;TEXT(H9,"[$-FC19]ДД ММММ")),IF(H10="",TEXT(H9,"[$-FC19]ДД ММММ"),TEXT(DAY($H9),"00")))&amp;IF(H10="", " "&amp;YEAR($H9),""),"")</f>
        <v/>
      </c>
      <c r="J9" s="41">
        <v>45298</v>
      </c>
      <c r="K9" s="23" t="s">
        <v>13</v>
      </c>
    </row>
    <row r="10" spans="1:11" ht="15" customHeight="1" thickBot="1" x14ac:dyDescent="0.3">
      <c r="A10" s="28">
        <v>45294</v>
      </c>
      <c r="B10" s="5"/>
      <c r="C10" s="6" t="str">
        <f t="array" ref="C10">IFERROR(SMALL(IF(MATCH(A$3:A$20&amp;"",A$3:A$20&amp;"",)=ROW(A$1:A$18)*(A$3:A$20&lt;&gt;""),A$3:A$20),ROW(C8)),"")</f>
        <v/>
      </c>
      <c r="D10" s="11" t="str">
        <f t="array" ref="D10">IF(C10&lt;&gt;"",IF(ISNUMBER(C9),IF(MONTH($C10)=MONTH(0&amp;C11),D9&amp;", "&amp;TEXT(DAY($C10),"00"),D9&amp;", "&amp;TEXT(C10,"[$-FC19]ДД ММММ")),IF(C11="",TEXT(C10,"[$-FC19]ДД ММММ"),TEXT(DAY($C10),"00")))&amp;IF(C11="", " "&amp;YEAR($C10),""),"")</f>
        <v/>
      </c>
      <c r="E10" s="13"/>
      <c r="F10" s="26" t="str">
        <f t="shared" si="0"/>
        <v/>
      </c>
      <c r="G10" s="27" t="str">
        <f t="shared" si="1"/>
        <v/>
      </c>
      <c r="H10" s="40" t="str">
        <f t="array" ref="H10">IFERROR(SMALL(IF(MATCH(G$3:G$21&amp;"",G$3:G$21&amp;"",)=ROW(G$1:G$19)*(G$3:G$21&lt;&gt;""),G$3:G$21),ROW(H8)),"")</f>
        <v/>
      </c>
      <c r="I10" s="33" t="str">
        <f t="array" ref="I10">IF(H10&lt;&gt;"",IF(ISNUMBER(H9),IF(MONTH($H10)=MONTH(0&amp;H11),I9&amp;", "&amp;TEXT(DAY($H10),"00"),I9&amp;", "&amp;TEXT(H10,"[$-FC19]ДД ММММ")),IF(H11="",TEXT(H10,"[$-FC19]ДД ММММ"),TEXT(DAY($H10),"00")))&amp;IF(H11="", " "&amp;YEAR($H10),""),"")</f>
        <v/>
      </c>
      <c r="J10" s="41">
        <v>45299</v>
      </c>
      <c r="K10" s="24"/>
    </row>
    <row r="11" spans="1:11" ht="15" customHeight="1" thickBot="1" x14ac:dyDescent="0.3">
      <c r="A11" s="28">
        <v>45293</v>
      </c>
      <c r="B11" s="5"/>
      <c r="C11" s="6" t="str">
        <f t="array" ref="C11">IFERROR(SMALL(IF(MATCH(A$3:A$20&amp;"",A$3:A$20&amp;"",)=ROW(A$1:A$18)*(A$3:A$20&lt;&gt;""),A$3:A$20),ROW(C9)),"")</f>
        <v/>
      </c>
      <c r="D11" s="11" t="str">
        <f t="array" ref="D11">IF(C11&lt;&gt;"",IF(ISNUMBER(C10),IF(MONTH($C11)=MONTH(0&amp;C12),D10&amp;", "&amp;TEXT(DAY($C11),"00"),D10&amp;", "&amp;TEXT(C11,"[$-FC19]ДД ММММ")),IF(C12="",TEXT(C11,"[$-FC19]ДД ММММ"),TEXT(DAY($C11),"00")))&amp;IF(C12="", " "&amp;YEAR($C11),""),"")</f>
        <v/>
      </c>
      <c r="E11" s="13"/>
      <c r="F11" s="26" t="str">
        <f t="shared" si="0"/>
        <v/>
      </c>
      <c r="G11" s="27" t="str">
        <f t="shared" si="1"/>
        <v/>
      </c>
      <c r="H11" s="40" t="str">
        <f t="array" ref="H11">IFERROR(SMALL(IF(MATCH(G$3:G$21&amp;"",G$3:G$21&amp;"",)=ROW(G$1:G$19)*(G$3:G$21&lt;&gt;""),G$3:G$21),ROW(H9)),"")</f>
        <v/>
      </c>
      <c r="I11" s="33" t="str">
        <f t="array" ref="I11">IF(H11&lt;&gt;"",IF(ISNUMBER(H10),IF(MONTH($H11)=MONTH(0&amp;H12),I10&amp;", "&amp;TEXT(DAY($H11),"00"),I10&amp;", "&amp;TEXT(H11,"[$-FC19]ДД ММММ")),IF(H12="",TEXT(H11,"[$-FC19]ДД ММММ"),TEXT(DAY($H11),"00")))&amp;IF(H12="", " "&amp;YEAR($H11),""),"")</f>
        <v/>
      </c>
      <c r="J11" s="41">
        <v>45345</v>
      </c>
    </row>
    <row r="12" spans="1:11" ht="15" customHeight="1" thickBot="1" x14ac:dyDescent="0.3">
      <c r="A12" s="28">
        <v>45293</v>
      </c>
      <c r="B12" s="5"/>
      <c r="C12" s="6" t="str">
        <f t="array" ref="C12">IFERROR(SMALL(IF(MATCH(A$3:A$20&amp;"",A$3:A$20&amp;"",)=ROW(A$1:A$18)*(A$3:A$20&lt;&gt;""),A$3:A$20),ROW(C10)),"")</f>
        <v/>
      </c>
      <c r="D12" s="11" t="str">
        <f t="array" ref="D12">IF(C12&lt;&gt;"",IF(ISNUMBER(C11),IF(MONTH($C12)=MONTH(0&amp;C13),D11&amp;", "&amp;TEXT(DAY($C12),"00"),D11&amp;", "&amp;TEXT(C12,"[$-FC19]ДД ММММ")),IF(C13="",TEXT(C12,"[$-FC19]ДД ММММ"),TEXT(DAY($C12),"00")))&amp;IF(C13="", " "&amp;YEAR($C12),""),"")</f>
        <v/>
      </c>
      <c r="E12" s="13"/>
      <c r="F12" s="26" t="str">
        <f t="shared" si="0"/>
        <v/>
      </c>
      <c r="G12" s="27" t="str">
        <f t="shared" si="1"/>
        <v/>
      </c>
      <c r="H12" s="40" t="str">
        <f t="array" ref="H12">IFERROR(SMALL(IF(MATCH(G$3:G$21&amp;"",G$3:G$21&amp;"",)=ROW(G$1:G$19)*(G$3:G$21&lt;&gt;""),G$3:G$21),ROW(H10)),"")</f>
        <v/>
      </c>
      <c r="I12" s="33" t="str">
        <f t="array" ref="I12">IF(H12&lt;&gt;"",IF(ISNUMBER(H11),IF(MONTH($H12)=MONTH(0&amp;H13),I11&amp;", "&amp;TEXT(DAY($H12),"00"),I11&amp;", "&amp;TEXT(H12,"[$-FC19]ДД ММММ")),IF(H13="",TEXT(H12,"[$-FC19]ДД ММММ"),TEXT(DAY($H12),"00")))&amp;IF(H13="", " "&amp;YEAR($H12),""),"")</f>
        <v/>
      </c>
      <c r="J12" s="41">
        <v>45359</v>
      </c>
    </row>
    <row r="13" spans="1:11" ht="15" customHeight="1" thickBot="1" x14ac:dyDescent="0.3">
      <c r="A13" s="28">
        <v>45293</v>
      </c>
      <c r="C13" s="6" t="str">
        <f t="array" ref="C13">IFERROR(SMALL(IF(MATCH(A$3:A$20&amp;"",A$3:A$20&amp;"",)=ROW(A$1:A$18)*(A$3:A$20&lt;&gt;""),A$3:A$20),ROW(C11)),"")</f>
        <v/>
      </c>
      <c r="D13" s="11" t="str">
        <f t="array" ref="D13">IF(C13&lt;&gt;"",IF(ISNUMBER(C12),IF(MONTH($C13)=MONTH(0&amp;C14),D12&amp;", "&amp;TEXT(DAY($C13),"00"),D12&amp;", "&amp;TEXT(C13,"[$-FC19]ДД ММММ")),IF(C14="",TEXT(C13,"[$-FC19]ДД ММММ"),TEXT(DAY($C13),"00")))&amp;IF(C14="", " "&amp;YEAR($C13),""),"")</f>
        <v/>
      </c>
      <c r="E13" s="13"/>
      <c r="F13" s="26" t="str">
        <f t="shared" si="0"/>
        <v/>
      </c>
      <c r="G13" s="27" t="str">
        <f t="shared" si="1"/>
        <v/>
      </c>
      <c r="H13" s="40" t="str">
        <f t="array" ref="H13">IFERROR(SMALL(IF(MATCH(G$3:G$21&amp;"",G$3:G$21&amp;"",)=ROW(G$1:G$19)*(G$3:G$21&lt;&gt;""),G$3:G$21),ROW(H11)),"")</f>
        <v/>
      </c>
      <c r="I13" s="33" t="str">
        <f t="array" ref="I13">IF(H13&lt;&gt;"",IF(ISNUMBER(H12),IF(MONTH($H13)=MONTH(0&amp;H14),I12&amp;", "&amp;TEXT(DAY($H13),"00"),I12&amp;", "&amp;TEXT(H13,"[$-FC19]ДД ММММ")),IF(H14="",TEXT(H13,"[$-FC19]ДД ММММ"),TEXT(DAY($H13),"00")))&amp;IF(H14="", " "&amp;YEAR($H13),""),"")</f>
        <v/>
      </c>
      <c r="J13" s="41">
        <v>45413</v>
      </c>
    </row>
    <row r="14" spans="1:11" ht="15" customHeight="1" thickBot="1" x14ac:dyDescent="0.3">
      <c r="A14" s="28">
        <v>45293</v>
      </c>
      <c r="C14" s="6" t="str">
        <f t="array" ref="C14">IFERROR(SMALL(IF(MATCH(A$3:A$20&amp;"",A$3:A$20&amp;"",)=ROW(A$1:A$18)*(A$3:A$20&lt;&gt;""),A$3:A$20),ROW(C12)),"")</f>
        <v/>
      </c>
      <c r="D14" s="11" t="str">
        <f t="array" ref="D14">IF(C14&lt;&gt;"",IF(ISNUMBER(C13),IF(MONTH($C14)=MONTH(0&amp;C15),D13&amp;", "&amp;TEXT(DAY($C14),"00"),D13&amp;", "&amp;TEXT(C14,"[$-FC19]ДД ММММ")),IF(C15="",TEXT(C14,"[$-FC19]ДД ММММ"),TEXT(DAY($C14),"00")))&amp;IF(C15="", " "&amp;YEAR($C14),""),"")</f>
        <v/>
      </c>
      <c r="E14" s="13"/>
      <c r="F14" s="26" t="str">
        <f t="shared" si="0"/>
        <v/>
      </c>
      <c r="G14" s="27" t="str">
        <f t="shared" si="1"/>
        <v/>
      </c>
      <c r="H14" s="40" t="str">
        <f t="array" ref="H14">IFERROR(SMALL(IF(MATCH(G$3:G$21&amp;"",G$3:G$21&amp;"",)=ROW(G$1:G$19)*(G$3:G$21&lt;&gt;""),G$3:G$21),ROW(H12)),"")</f>
        <v/>
      </c>
      <c r="I14" s="33" t="str">
        <f t="array" ref="I14">IF(H14&lt;&gt;"",IF(ISNUMBER(H13),IF(MONTH($H14)=MONTH(0&amp;H15),I13&amp;", "&amp;TEXT(DAY($H14),"00"),I13&amp;", "&amp;TEXT(H14,"[$-FC19]ДД ММММ")),IF(H15="",TEXT(H14,"[$-FC19]ДД ММММ"),TEXT(DAY($H14),"00")))&amp;IF(H15="", " "&amp;YEAR($H14),""),"")</f>
        <v/>
      </c>
      <c r="J14" s="41">
        <v>45421</v>
      </c>
    </row>
    <row r="15" spans="1:11" ht="15" customHeight="1" thickBot="1" x14ac:dyDescent="0.3">
      <c r="A15" s="28">
        <v>45297</v>
      </c>
      <c r="C15" s="6" t="str">
        <f t="array" ref="C15">IFERROR(SMALL(IF(MATCH(A$3:A$20&amp;"",A$3:A$20&amp;"",)=ROW(A$1:A$18)*(A$3:A$20&lt;&gt;""),A$3:A$20),ROW(C13)),"")</f>
        <v/>
      </c>
      <c r="D15" s="11" t="str">
        <f t="array" ref="D15">IF(C15&lt;&gt;"",IF(ISNUMBER(C14),IF(MONTH($C15)=MONTH(0&amp;C16),D14&amp;", "&amp;TEXT(DAY($C15),"00"),D14&amp;", "&amp;TEXT(C15,"[$-FC19]ДД ММММ")),IF(C16="",TEXT(C15,"[$-FC19]ДД ММММ"),TEXT(DAY($C15),"00")))&amp;IF(C16="", " "&amp;YEAR($C15),""),"")</f>
        <v/>
      </c>
      <c r="E15" s="13"/>
      <c r="F15" s="26" t="str">
        <f t="shared" si="0"/>
        <v/>
      </c>
      <c r="G15" s="27" t="str">
        <f t="shared" si="1"/>
        <v/>
      </c>
      <c r="H15" s="40" t="str">
        <f t="array" ref="H15">IFERROR(SMALL(IF(MATCH(G$3:G$21&amp;"",G$3:G$21&amp;"",)=ROW(G$1:G$19)*(G$3:G$21&lt;&gt;""),G$3:G$21),ROW(H13)),"")</f>
        <v/>
      </c>
      <c r="I15" s="33" t="str">
        <f t="array" ref="I15">IF(H15&lt;&gt;"",IF(ISNUMBER(H14),IF(MONTH($H15)=MONTH(0&amp;H16),I14&amp;", "&amp;TEXT(DAY($H15),"00"),I14&amp;", "&amp;TEXT(H15,"[$-FC19]ДД ММММ")),IF(H16="",TEXT(H15,"[$-FC19]ДД ММММ"),TEXT(DAY($H15),"00")))&amp;IF(H16="", " "&amp;YEAR($H15),""),"")</f>
        <v/>
      </c>
      <c r="J15" s="41">
        <v>45455</v>
      </c>
    </row>
    <row r="16" spans="1:11" ht="15" customHeight="1" thickBot="1" x14ac:dyDescent="0.3">
      <c r="A16" s="28">
        <v>45293</v>
      </c>
      <c r="B16" s="5"/>
      <c r="C16" s="6" t="str">
        <f t="array" ref="C16">IFERROR(SMALL(IF(MATCH(A$3:A$20&amp;"",A$3:A$20&amp;"",)=ROW(A$1:A$18)*(A$3:A$20&lt;&gt;""),A$3:A$20),ROW(C14)),"")</f>
        <v/>
      </c>
      <c r="D16" s="11" t="str">
        <f t="array" ref="D16">IF(C16&lt;&gt;"",IF(ISNUMBER(C15),IF(MONTH($C16)=MONTH(0&amp;C17),D15&amp;", "&amp;TEXT(DAY($C16),"00"),D15&amp;", "&amp;TEXT(C16,"[$-FC19]ДД ММММ")),IF(C17="",TEXT(C16,"[$-FC19]ДД ММММ"),TEXT(DAY($C16),"00")))&amp;IF(C17="", " "&amp;YEAR($C16),""),"")</f>
        <v/>
      </c>
      <c r="E16" s="13"/>
      <c r="F16" s="26" t="str">
        <f t="shared" si="0"/>
        <v/>
      </c>
      <c r="G16" s="27" t="str">
        <f t="shared" si="1"/>
        <v/>
      </c>
      <c r="H16" s="40" t="str">
        <f t="array" ref="H16">IFERROR(SMALL(IF(MATCH(G$3:G$21&amp;"",G$3:G$21&amp;"",)=ROW(G$1:G$19)*(G$3:G$21&lt;&gt;""),G$3:G$21),ROW(H14)),"")</f>
        <v/>
      </c>
      <c r="I16" s="33" t="str">
        <f t="array" ref="I16">IF(H16&lt;&gt;"",IF(ISNUMBER(H15),IF(MONTH($H16)=MONTH(0&amp;H17),I15&amp;", "&amp;TEXT(DAY($H16),"00"),I15&amp;", "&amp;TEXT(H16,"[$-FC19]ДД ММММ")),IF(H17="",TEXT(H16,"[$-FC19]ДД ММММ"),TEXT(DAY($H16),"00")))&amp;IF(H17="", " "&amp;YEAR($H16),""),"")</f>
        <v/>
      </c>
      <c r="J16" s="41">
        <v>45600</v>
      </c>
      <c r="K16" s="25" t="s">
        <v>6</v>
      </c>
    </row>
    <row r="17" spans="1:12" ht="15" customHeight="1" thickBot="1" x14ac:dyDescent="0.3">
      <c r="A17" s="28">
        <v>45293</v>
      </c>
      <c r="B17" s="5"/>
      <c r="C17" s="6" t="str">
        <f t="array" ref="C17">IFERROR(SMALL(IF(MATCH(A$3:A$20&amp;"",A$3:A$20&amp;"",)=ROW(A$1:A$18)*(A$3:A$20&lt;&gt;""),A$3:A$20),ROW(C15)),"")</f>
        <v/>
      </c>
      <c r="D17" s="11" t="str">
        <f t="array" ref="D17">IF(C17&lt;&gt;"",IF(ISNUMBER(C16),IF(MONTH($C17)=MONTH(0&amp;C18),D16&amp;", "&amp;TEXT(DAY($C17),"00"),D16&amp;", "&amp;TEXT(C17,"[$-FC19]ДД ММММ")),IF(C18="",TEXT(C17,"[$-FC19]ДД ММММ"),TEXT(DAY($C17),"00")))&amp;IF(C18="", " "&amp;YEAR($C17),""),"")</f>
        <v/>
      </c>
      <c r="E17" s="13"/>
      <c r="F17" s="26" t="str">
        <f t="shared" si="0"/>
        <v/>
      </c>
      <c r="G17" s="27" t="str">
        <f>IFERROR(INDEX($A$3:$A$20,F17,1),"")</f>
        <v/>
      </c>
      <c r="H17" s="40" t="str">
        <f t="array" ref="H17">IFERROR(SMALL(IF(MATCH(G$3:G$21&amp;"",G$3:G$21&amp;"",)=ROW(G$1:G$19)*(G$3:G$21&lt;&gt;""),G$3:G$21),ROW(H15)),"")</f>
        <v/>
      </c>
      <c r="I17" s="33" t="str">
        <f t="array" ref="I17">IF(H17&lt;&gt;"",IF(ISNUMBER(H16),IF(MONTH($H17)=MONTH(0&amp;H18),I16&amp;", "&amp;TEXT(DAY($H17),"00"),I16&amp;", "&amp;TEXT(H17,"[$-FC19]ДД ММММ")),IF(H18="",TEXT(H17,"[$-FC19]ДД ММММ"),TEXT(DAY($H17),"00")))&amp;IF(H18="", " "&amp;YEAR($H17),""),"")</f>
        <v/>
      </c>
      <c r="J17" s="42"/>
      <c r="K17" s="35" t="str">
        <f>IF(COUNTIF(C22,"&gt;1"),K6,K7)&amp;" "&amp;D22</f>
        <v>в выходные дни 02, 03, 05, 06 2024</v>
      </c>
    </row>
    <row r="18" spans="1:12" ht="15" customHeight="1" thickBot="1" x14ac:dyDescent="0.3">
      <c r="A18" s="28">
        <v>45293</v>
      </c>
      <c r="B18" s="5"/>
      <c r="C18" s="6" t="str">
        <f t="array" ref="C18">IFERROR(SMALL(IF(MATCH(A$3:A$20&amp;"",A$3:A$20&amp;"",)=ROW(A$1:A$18)*(A$3:A$20&lt;&gt;""),A$3:A$20),ROW(C16)),"")</f>
        <v/>
      </c>
      <c r="D18" s="11" t="str">
        <f t="array" ref="D18">IF(C18&lt;&gt;"",IF(ISNUMBER(C17),IF(MONTH($C18)=MONTH(0&amp;C19),D17&amp;", "&amp;TEXT(DAY($C18),"00"),D17&amp;", "&amp;TEXT(C18,"[$-FC19]ДД ММММ")),IF(C19="",TEXT(C18,"[$-FC19]ДД ММММ"),TEXT(DAY($C18),"00")))&amp;IF(C19="", " "&amp;YEAR($C18),""),"")</f>
        <v/>
      </c>
      <c r="E18" s="13"/>
      <c r="F18" s="26" t="str">
        <f t="shared" si="0"/>
        <v/>
      </c>
      <c r="G18" s="27" t="str">
        <f t="shared" ref="G18:G34" si="2">IFERROR(INDEX($A$3:$A$20,F18,1),"")</f>
        <v/>
      </c>
      <c r="H18" s="40" t="str">
        <f t="array" ref="H18">IFERROR(SMALL(IF(MATCH(G$3:G$21&amp;"",G$3:G$21&amp;"",)=ROW(G$1:G$19)*(G$3:G$21&lt;&gt;""),G$3:G$21),ROW(H16)),"")</f>
        <v/>
      </c>
      <c r="I18" s="33" t="str">
        <f t="array" ref="I18">IF(H18&lt;&gt;"",IF(ISNUMBER(H17),IF(MONTH($H18)=MONTH(0&amp;H19),I17&amp;", "&amp;TEXT(DAY($H18),"00"),I17&amp;", "&amp;TEXT(H18,"[$-FC19]ДД ММММ")),IF(H19="",TEXT(H18,"[$-FC19]ДД ММММ"),TEXT(DAY($H18),"00")))&amp;IF(H19="", " "&amp;YEAR($H18),""),"")</f>
        <v/>
      </c>
      <c r="J18" s="42"/>
      <c r="K18" s="36" t="str">
        <f>IF(F22&gt;0,IF(COUNTIF(F22,"&gt;1"),K8,K9)&amp;" "&amp;G22,"")</f>
        <v>в нерабочие праздничные дни 02, 03, 05, 06 2024</v>
      </c>
    </row>
    <row r="19" spans="1:12" ht="15" customHeight="1" thickBot="1" x14ac:dyDescent="0.3">
      <c r="A19" s="28">
        <v>45293</v>
      </c>
      <c r="C19" s="6" t="str">
        <f t="array" ref="C19">IFERROR(SMALL(IF(MATCH(A$3:A$20&amp;"",A$3:A$20&amp;"",)=ROW(A$1:A$18)*(A$3:A$20&lt;&gt;""),A$3:A$20),ROW(C17)),"")</f>
        <v/>
      </c>
      <c r="D19" s="11" t="str">
        <f t="array" ref="D19">IF(C19&lt;&gt;"",IF(ISNUMBER(C18),IF(MONTH($C19)=MONTH(0&amp;C20),D18&amp;", "&amp;TEXT(DAY($C19),"00"),D18&amp;", "&amp;TEXT(C19,"[$-FC19]ДД ММММ")),IF(C20="",TEXT(C19,"[$-FC19]ДД ММММ"),TEXT(DAY($C19),"00")))&amp;IF(C20="", " "&amp;YEAR($C19),""),"")</f>
        <v/>
      </c>
      <c r="E19" s="13"/>
      <c r="F19" s="26" t="str">
        <f t="shared" si="0"/>
        <v/>
      </c>
      <c r="G19" s="27" t="str">
        <f t="shared" si="2"/>
        <v/>
      </c>
      <c r="H19" s="40" t="str">
        <f t="array" ref="H19">IFERROR(SMALL(IF(MATCH(G$3:G$21&amp;"",G$3:G$21&amp;"",)=ROW(G$1:G$19)*(G$3:G$21&lt;&gt;""),G$3:G$21),ROW(H17)),"")</f>
        <v/>
      </c>
      <c r="I19" s="33" t="str">
        <f t="array" ref="I19">IF(H19&lt;&gt;"",IF(ISNUMBER(H18),IF(MONTH($H19)=MONTH(0&amp;H20),I18&amp;", "&amp;TEXT(DAY($H19),"00"),I18&amp;", "&amp;TEXT(H19,"[$-FC19]ДД ММММ")),IF(H20="",TEXT(H19,"[$-FC19]ДД ММММ"),TEXT(DAY($H19),"00")))&amp;IF(H20="", " "&amp;YEAR($H19),""),"")</f>
        <v/>
      </c>
      <c r="J19" s="42"/>
      <c r="K19" s="52" t="s">
        <v>18</v>
      </c>
    </row>
    <row r="20" spans="1:12" ht="15" customHeight="1" thickBot="1" x14ac:dyDescent="0.3">
      <c r="A20" s="28">
        <v>45293</v>
      </c>
      <c r="F20" s="26" t="str">
        <f t="shared" si="0"/>
        <v/>
      </c>
      <c r="G20" s="27" t="str">
        <f t="shared" si="2"/>
        <v/>
      </c>
      <c r="H20" s="40" t="str">
        <f t="array" ref="H20">IFERROR(SMALL(IF(MATCH(G$3:G$21&amp;"",G$3:G$21&amp;"",)=ROW(G$1:G$19)*(G$3:G$21&lt;&gt;""),G$3:G$21),ROW(H18)),"")</f>
        <v/>
      </c>
      <c r="I20" s="33" t="str">
        <f t="array" ref="I20">IF(H20&lt;&gt;"",IF(ISNUMBER(H19),IF(MONTH($H20)=MONTH(0&amp;H21),I19&amp;", "&amp;TEXT(DAY($H20),"00"),I19&amp;", "&amp;TEXT(H20,"[$-FC19]ДД ММММ")),IF(H21="",TEXT(H20,"[$-FC19]ДД ММММ"),TEXT(DAY($H20),"00")))&amp;IF(H21="", " "&amp;YEAR($H20),""),"")</f>
        <v/>
      </c>
      <c r="J20" s="42"/>
      <c r="K20" s="53" t="str">
        <f>IF(K18&gt;0,K17&amp;" и "&amp;K18,"")</f>
        <v>в выходные дни 02, 03, 05, 06 2024 и в нерабочие праздничные дни 02, 03, 05, 06 2024</v>
      </c>
    </row>
    <row r="21" spans="1:12" ht="15" customHeight="1" thickBot="1" x14ac:dyDescent="0.3">
      <c r="B21" s="5"/>
      <c r="F21" s="26" t="str">
        <f t="shared" si="0"/>
        <v/>
      </c>
      <c r="G21" s="27" t="str">
        <f t="shared" si="2"/>
        <v/>
      </c>
      <c r="H21" s="43" t="str">
        <f t="array" ref="H21">IFERROR(SMALL(IF(MATCH(G$3:G$21&amp;"",G$3:G$21&amp;"",)=ROW(G$1:G$19)*(G$3:G$21&lt;&gt;""),G$3:G$21),ROW(H19)),"")</f>
        <v/>
      </c>
      <c r="I21" s="44" t="str">
        <f t="array" ref="I21">IF(H21&lt;&gt;"",IF(ISNUMBER(H20),IF(MONTH($H21)=MONTH(0&amp;H22),I20&amp;", "&amp;TEXT(DAY($H21),"00"),I20&amp;", "&amp;TEXT(H21,"[$-FC19]ДД ММММ")),IF(H22="",TEXT(H21,"[$-FC19]ДД ММММ"),TEXT(DAY($H21),"00")))&amp;IF(H22="", " "&amp;YEAR($H21),""),"")</f>
        <v/>
      </c>
      <c r="J21" s="45"/>
      <c r="K21" s="50"/>
    </row>
    <row r="22" spans="1:12" ht="15" customHeight="1" thickBot="1" x14ac:dyDescent="0.3">
      <c r="B22" s="5"/>
      <c r="C22" s="31">
        <f>COUNTIF($C$3:$C$19,"&gt;0")</f>
        <v>4</v>
      </c>
      <c r="D22" s="32" t="str">
        <f>LOOKUP(,-1/($D$3:$D$19&lt;&gt;""),$D$3:$D$19)</f>
        <v>02, 03, 05, 06 2024</v>
      </c>
      <c r="F22" s="30">
        <f>COUNTIF($F$3:$F$21,"&gt;0")</f>
        <v>4</v>
      </c>
      <c r="G22" s="46" t="str">
        <f>LOOKUP(,-1/($I$3:$I$21&lt;&gt;""),$I$3:$I$21)</f>
        <v>02, 03, 05, 06 2024</v>
      </c>
      <c r="H22" s="47"/>
      <c r="I22" s="47"/>
      <c r="J22" s="48"/>
      <c r="K22" s="51"/>
    </row>
    <row r="23" spans="1:12" ht="15" customHeight="1" x14ac:dyDescent="0.25">
      <c r="B23" s="5"/>
    </row>
    <row r="24" spans="1:12" ht="15" customHeight="1" x14ac:dyDescent="0.3">
      <c r="B24" s="5"/>
      <c r="J24" s="17">
        <v>1</v>
      </c>
      <c r="K24" s="18" t="s">
        <v>9</v>
      </c>
      <c r="L24" s="19" t="s">
        <v>11</v>
      </c>
    </row>
    <row r="25" spans="1:12" ht="15" customHeight="1" x14ac:dyDescent="0.3">
      <c r="B25" s="5"/>
      <c r="G25" s="29"/>
      <c r="H25" s="29"/>
      <c r="I25" s="29"/>
      <c r="J25" s="17">
        <v>2</v>
      </c>
      <c r="K25" s="18" t="s">
        <v>10</v>
      </c>
      <c r="L25" s="19" t="s">
        <v>11</v>
      </c>
    </row>
    <row r="26" spans="1:12" ht="15" customHeight="1" x14ac:dyDescent="0.3">
      <c r="B26" s="5"/>
      <c r="J26" s="17">
        <v>3</v>
      </c>
      <c r="K26" s="18" t="s">
        <v>14</v>
      </c>
      <c r="L26" s="19" t="s">
        <v>11</v>
      </c>
    </row>
    <row r="27" spans="1:12" ht="15" customHeight="1" x14ac:dyDescent="0.3">
      <c r="B27" s="5"/>
      <c r="J27" s="17">
        <v>4</v>
      </c>
      <c r="K27" s="18" t="s">
        <v>21</v>
      </c>
      <c r="L27" s="19" t="s">
        <v>11</v>
      </c>
    </row>
    <row r="28" spans="1:12" ht="15" customHeight="1" x14ac:dyDescent="0.3">
      <c r="B28" s="5"/>
      <c r="J28" s="17">
        <v>5</v>
      </c>
      <c r="K28" s="18" t="s">
        <v>19</v>
      </c>
      <c r="L28" s="19" t="s">
        <v>12</v>
      </c>
    </row>
    <row r="29" spans="1:12" ht="15" customHeight="1" x14ac:dyDescent="0.3">
      <c r="B29" s="5"/>
      <c r="C29" s="10"/>
      <c r="D29" s="10"/>
      <c r="E29" s="10"/>
      <c r="F29" s="14"/>
      <c r="G29" s="10"/>
      <c r="H29" s="10"/>
      <c r="I29" s="10"/>
      <c r="J29" s="17">
        <v>6</v>
      </c>
      <c r="K29" s="18" t="s">
        <v>20</v>
      </c>
      <c r="L29" s="19" t="s">
        <v>12</v>
      </c>
    </row>
    <row r="30" spans="1:12" ht="15" customHeight="1" x14ac:dyDescent="0.25">
      <c r="C30" s="10"/>
      <c r="D30" s="10"/>
      <c r="E30" s="10"/>
      <c r="F30" s="14"/>
      <c r="G30" s="10"/>
      <c r="H30" s="10"/>
      <c r="I30" s="10"/>
    </row>
    <row r="31" spans="1:12" ht="15" customHeight="1" x14ac:dyDescent="0.25">
      <c r="B31" s="5"/>
      <c r="C31" s="10"/>
      <c r="D31" s="10"/>
      <c r="E31" s="10"/>
      <c r="F31" s="14"/>
      <c r="G31" s="10"/>
      <c r="H31" s="10"/>
      <c r="I31" s="10"/>
    </row>
    <row r="32" spans="1:12" ht="15" customHeight="1" x14ac:dyDescent="0.25">
      <c r="B32" s="5"/>
      <c r="C32" s="10"/>
      <c r="D32" s="10"/>
      <c r="E32" s="10"/>
      <c r="F32" s="14"/>
      <c r="G32" s="10"/>
      <c r="H32" s="10"/>
      <c r="I32" s="10"/>
    </row>
    <row r="33" spans="2:2" ht="15" customHeight="1" x14ac:dyDescent="0.25">
      <c r="B33" s="5"/>
    </row>
    <row r="34" spans="2:2" ht="15" customHeight="1" x14ac:dyDescent="0.25"/>
    <row r="35" spans="2:2" ht="15" customHeight="1" x14ac:dyDescent="0.25">
      <c r="B35" s="5"/>
    </row>
    <row r="36" spans="2:2" ht="15" customHeight="1" x14ac:dyDescent="0.25"/>
    <row r="37" spans="2:2" ht="15" customHeight="1" x14ac:dyDescent="0.25">
      <c r="B37" s="5"/>
    </row>
    <row r="38" spans="2:2" ht="15" customHeight="1" x14ac:dyDescent="0.25">
      <c r="B38" s="5"/>
    </row>
    <row r="39" spans="2:2" ht="15" customHeight="1" x14ac:dyDescent="0.25">
      <c r="B39" s="5"/>
    </row>
    <row r="40" spans="2:2" ht="15" customHeight="1" x14ac:dyDescent="0.25">
      <c r="B40" s="5"/>
    </row>
    <row r="41" spans="2:2" ht="15" customHeight="1" x14ac:dyDescent="0.25">
      <c r="B41" s="5"/>
    </row>
    <row r="42" spans="2:2" ht="15" customHeight="1" x14ac:dyDescent="0.25">
      <c r="B42" s="5"/>
    </row>
    <row r="43" spans="2:2" ht="15" customHeight="1" x14ac:dyDescent="0.25">
      <c r="B43" s="5"/>
    </row>
    <row r="44" spans="2:2" ht="15" customHeight="1" x14ac:dyDescent="0.25">
      <c r="B44" s="5"/>
    </row>
    <row r="45" spans="2:2" ht="15" customHeight="1" x14ac:dyDescent="0.25">
      <c r="B45" s="5"/>
    </row>
    <row r="46" spans="2:2" ht="15" customHeight="1" x14ac:dyDescent="0.25">
      <c r="B46" s="5"/>
    </row>
    <row r="47" spans="2:2" ht="15" customHeight="1" x14ac:dyDescent="0.25">
      <c r="B47" s="5"/>
    </row>
    <row r="48" spans="2:2" ht="15" customHeight="1" x14ac:dyDescent="0.25">
      <c r="B48" s="5"/>
    </row>
    <row r="49" spans="2:2" ht="15" customHeight="1" x14ac:dyDescent="0.25">
      <c r="B49" s="5"/>
    </row>
    <row r="50" spans="2:2" ht="15" customHeight="1" x14ac:dyDescent="0.25"/>
    <row r="51" spans="2:2" ht="15" customHeight="1" x14ac:dyDescent="0.25"/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>
      <c r="B55" s="8"/>
    </row>
  </sheetData>
  <autoFilter ref="A2:A20">
    <sortState ref="A3:A20">
      <sortCondition ref="A2:A20"/>
    </sortState>
  </autoFilter>
  <mergeCells count="2">
    <mergeCell ref="K20:K22"/>
    <mergeCell ref="G22:J22"/>
  </mergeCells>
  <pageMargins left="0.31496062992125984" right="0.31496062992125984" top="0.27559055118110237" bottom="0.23622047244094491" header="0.27559055118110237" footer="0.19685039370078741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выходные</vt:lpstr>
      <vt:lpstr>копия</vt:lpstr>
      <vt:lpstr>выходные!Область_печати</vt:lpstr>
      <vt:lpstr>копия!Область_печати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C220035</cp:lastModifiedBy>
  <cp:lastPrinted>2024-10-15T12:24:55Z</cp:lastPrinted>
  <dcterms:created xsi:type="dcterms:W3CDTF">2024-10-03T07:52:33Z</dcterms:created>
  <dcterms:modified xsi:type="dcterms:W3CDTF">2024-10-15T12:25:33Z</dcterms:modified>
</cp:coreProperties>
</file>