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840" windowHeight="1266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48" i="2" l="1"/>
  <c r="A46" i="2"/>
  <c r="B46" i="2"/>
  <c r="A47" i="2"/>
  <c r="B47" i="2"/>
  <c r="A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E1" i="2"/>
  <c r="F1" i="2"/>
  <c r="C2" i="2"/>
  <c r="D2" i="2" s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1" i="2"/>
  <c r="B1" i="2"/>
  <c r="E2" i="2" l="1"/>
  <c r="C3" i="2"/>
  <c r="C4" i="2" s="1"/>
  <c r="F2" i="2"/>
  <c r="E3" i="2" l="1"/>
  <c r="D3" i="2"/>
  <c r="F3" i="2" s="1"/>
  <c r="C5" i="2"/>
  <c r="D4" i="2"/>
  <c r="F4" i="2" s="1"/>
  <c r="E4" i="2"/>
  <c r="C6" i="2" l="1"/>
  <c r="D5" i="2"/>
  <c r="F5" i="2" s="1"/>
  <c r="E5" i="2"/>
  <c r="C7" i="2" l="1"/>
  <c r="E6" i="2"/>
  <c r="D6" i="2"/>
  <c r="F6" i="2" s="1"/>
  <c r="C8" i="2" l="1"/>
  <c r="D7" i="2"/>
  <c r="F7" i="2" s="1"/>
  <c r="E7" i="2"/>
  <c r="C9" i="2" l="1"/>
  <c r="C10" i="2" s="1"/>
  <c r="D8" i="2"/>
  <c r="F8" i="2" s="1"/>
  <c r="E8" i="2"/>
  <c r="D9" i="2" l="1"/>
  <c r="F9" i="2" s="1"/>
  <c r="E9" i="2"/>
  <c r="C11" i="2" l="1"/>
  <c r="E10" i="2"/>
  <c r="D10" i="2"/>
  <c r="F10" i="2" s="1"/>
  <c r="C12" i="2" l="1"/>
  <c r="C13" i="2" s="1"/>
  <c r="D11" i="2"/>
  <c r="E11" i="2"/>
  <c r="D12" i="2" l="1"/>
  <c r="F12" i="2" s="1"/>
  <c r="F11" i="2"/>
  <c r="E12" i="2"/>
  <c r="C14" i="2" l="1"/>
  <c r="E13" i="2"/>
  <c r="D13" i="2"/>
  <c r="C15" i="2" l="1"/>
  <c r="E14" i="2"/>
  <c r="D14" i="2"/>
  <c r="F13" i="2"/>
  <c r="C16" i="2" l="1"/>
  <c r="E15" i="2"/>
  <c r="D15" i="2"/>
  <c r="F14" i="2"/>
  <c r="C17" i="2" l="1"/>
  <c r="E16" i="2"/>
  <c r="D16" i="2"/>
  <c r="F15" i="2"/>
  <c r="C18" i="2" l="1"/>
  <c r="E17" i="2"/>
  <c r="D17" i="2"/>
  <c r="F16" i="2"/>
  <c r="C19" i="2" l="1"/>
  <c r="E18" i="2"/>
  <c r="D18" i="2"/>
  <c r="F17" i="2"/>
  <c r="C20" i="2" l="1"/>
  <c r="E19" i="2"/>
  <c r="D19" i="2"/>
  <c r="F18" i="2"/>
  <c r="C21" i="2" l="1"/>
  <c r="E20" i="2"/>
  <c r="D20" i="2"/>
  <c r="F20" i="2" s="1"/>
  <c r="F19" i="2"/>
  <c r="C22" i="2" l="1"/>
  <c r="D21" i="2"/>
  <c r="F21" i="2" s="1"/>
  <c r="E21" i="2"/>
  <c r="C23" i="2" l="1"/>
  <c r="E22" i="2"/>
  <c r="D22" i="2"/>
  <c r="F22" i="2" s="1"/>
  <c r="C24" i="2" l="1"/>
  <c r="D23" i="2"/>
  <c r="F23" i="2" s="1"/>
  <c r="E23" i="2"/>
  <c r="C25" i="2" l="1"/>
  <c r="D24" i="2"/>
  <c r="F24" i="2" s="1"/>
  <c r="E24" i="2"/>
  <c r="C26" i="2" l="1"/>
  <c r="D25" i="2"/>
  <c r="F25" i="2" s="1"/>
  <c r="E25" i="2"/>
  <c r="C27" i="2" l="1"/>
  <c r="E26" i="2"/>
  <c r="D26" i="2"/>
  <c r="F26" i="2" s="1"/>
  <c r="C28" i="2" l="1"/>
  <c r="D27" i="2"/>
  <c r="F27" i="2" s="1"/>
  <c r="E27" i="2"/>
  <c r="C29" i="2" l="1"/>
  <c r="D28" i="2"/>
  <c r="F28" i="2" s="1"/>
  <c r="E28" i="2"/>
  <c r="C30" i="2" l="1"/>
  <c r="D29" i="2"/>
  <c r="E29" i="2"/>
  <c r="D30" i="2" l="1"/>
  <c r="C31" i="2"/>
  <c r="F30" i="2"/>
  <c r="E30" i="2"/>
  <c r="F29" i="2"/>
  <c r="D31" i="2" l="1"/>
  <c r="C32" i="2"/>
  <c r="F31" i="2"/>
  <c r="E31" i="2"/>
  <c r="D32" i="2" l="1"/>
  <c r="C33" i="2"/>
  <c r="F32" i="2"/>
  <c r="E32" i="2"/>
  <c r="D33" i="2" l="1"/>
  <c r="C34" i="2"/>
  <c r="F33" i="2"/>
  <c r="E33" i="2"/>
  <c r="C35" i="2" l="1"/>
  <c r="E34" i="2"/>
  <c r="D34" i="2"/>
  <c r="F34" i="2" s="1"/>
  <c r="C36" i="2" l="1"/>
  <c r="D35" i="2"/>
  <c r="E35" i="2"/>
  <c r="D36" i="2" l="1"/>
  <c r="C37" i="2"/>
  <c r="F36" i="2"/>
  <c r="E36" i="2"/>
  <c r="F35" i="2"/>
  <c r="D37" i="2" l="1"/>
  <c r="C38" i="2"/>
  <c r="F37" i="2"/>
  <c r="E37" i="2"/>
  <c r="D38" i="2" l="1"/>
  <c r="C39" i="2"/>
  <c r="F38" i="2"/>
  <c r="E38" i="2"/>
  <c r="C40" i="2" l="1"/>
  <c r="E39" i="2"/>
  <c r="D39" i="2"/>
  <c r="F39" i="2" s="1"/>
  <c r="C41" i="2" l="1"/>
  <c r="D40" i="2"/>
  <c r="F40" i="2" s="1"/>
  <c r="E40" i="2"/>
  <c r="C42" i="2" l="1"/>
  <c r="E41" i="2"/>
  <c r="D41" i="2"/>
  <c r="F41" i="2" s="1"/>
  <c r="C43" i="2" l="1"/>
  <c r="D42" i="2"/>
  <c r="F42" i="2" s="1"/>
  <c r="E42" i="2"/>
  <c r="C44" i="2" l="1"/>
  <c r="E43" i="2"/>
  <c r="D43" i="2"/>
  <c r="F43" i="2" s="1"/>
  <c r="C45" i="2" l="1"/>
  <c r="D44" i="2"/>
  <c r="F44" i="2" s="1"/>
  <c r="E44" i="2"/>
  <c r="C46" i="2" l="1"/>
  <c r="E45" i="2"/>
  <c r="D45" i="2"/>
  <c r="F45" i="2" s="1"/>
  <c r="E46" i="2" l="1"/>
  <c r="C47" i="2"/>
  <c r="D46" i="2"/>
  <c r="F46" i="2" s="1"/>
  <c r="E47" i="2" l="1"/>
  <c r="C48" i="2"/>
  <c r="D47" i="2"/>
  <c r="F47" i="2" s="1"/>
  <c r="E48" i="2" l="1"/>
  <c r="C49" i="2"/>
  <c r="D48" i="2"/>
  <c r="F48" i="2" s="1"/>
  <c r="E49" i="2" l="1"/>
  <c r="C50" i="2"/>
  <c r="D49" i="2"/>
  <c r="F49" i="2" s="1"/>
  <c r="E50" i="2" l="1"/>
  <c r="C51" i="2"/>
  <c r="D50" i="2"/>
  <c r="F50" i="2" s="1"/>
  <c r="E51" i="2" l="1"/>
  <c r="C52" i="2"/>
  <c r="D51" i="2"/>
  <c r="F51" i="2" s="1"/>
  <c r="E52" i="2" l="1"/>
  <c r="C53" i="2"/>
  <c r="D52" i="2"/>
  <c r="F52" i="2" s="1"/>
  <c r="E53" i="2" l="1"/>
  <c r="C54" i="2"/>
  <c r="D53" i="2"/>
  <c r="F53" i="2" s="1"/>
  <c r="E54" i="2" l="1"/>
  <c r="C55" i="2"/>
  <c r="D54" i="2"/>
  <c r="F54" i="2" s="1"/>
  <c r="E55" i="2" l="1"/>
  <c r="C56" i="2"/>
  <c r="D55" i="2"/>
  <c r="F55" i="2" s="1"/>
  <c r="E56" i="2" l="1"/>
  <c r="C57" i="2"/>
  <c r="D56" i="2"/>
  <c r="F56" i="2" s="1"/>
  <c r="E57" i="2" l="1"/>
  <c r="C58" i="2"/>
  <c r="D57" i="2"/>
  <c r="F57" i="2" s="1"/>
  <c r="E58" i="2" l="1"/>
  <c r="C59" i="2"/>
  <c r="D58" i="2"/>
  <c r="F58" i="2" s="1"/>
  <c r="E59" i="2" l="1"/>
  <c r="C60" i="2"/>
  <c r="D59" i="2"/>
  <c r="F59" i="2" s="1"/>
  <c r="E60" i="2" l="1"/>
  <c r="C61" i="2"/>
  <c r="D60" i="2"/>
  <c r="F60" i="2" s="1"/>
  <c r="E61" i="2" l="1"/>
  <c r="C62" i="2"/>
  <c r="D61" i="2"/>
  <c r="F61" i="2" s="1"/>
  <c r="E62" i="2" l="1"/>
  <c r="C63" i="2"/>
  <c r="D62" i="2"/>
  <c r="F62" i="2" s="1"/>
  <c r="E63" i="2" l="1"/>
  <c r="C64" i="2"/>
  <c r="D63" i="2"/>
  <c r="F63" i="2" s="1"/>
  <c r="E64" i="2" l="1"/>
  <c r="C65" i="2"/>
  <c r="D64" i="2"/>
  <c r="F64" i="2" s="1"/>
  <c r="E65" i="2" l="1"/>
  <c r="C66" i="2"/>
  <c r="D65" i="2"/>
  <c r="F65" i="2" s="1"/>
  <c r="E66" i="2" l="1"/>
  <c r="C67" i="2"/>
  <c r="D66" i="2"/>
  <c r="F66" i="2" s="1"/>
  <c r="E67" i="2" l="1"/>
  <c r="C68" i="2"/>
  <c r="D67" i="2"/>
  <c r="F67" i="2" s="1"/>
  <c r="E68" i="2" l="1"/>
  <c r="C69" i="2"/>
  <c r="D68" i="2"/>
  <c r="F68" i="2" s="1"/>
  <c r="E69" i="2" l="1"/>
  <c r="C70" i="2"/>
  <c r="D69" i="2"/>
  <c r="F69" i="2" s="1"/>
  <c r="E70" i="2" l="1"/>
  <c r="C71" i="2"/>
  <c r="D70" i="2"/>
  <c r="F70" i="2" s="1"/>
  <c r="E71" i="2" l="1"/>
  <c r="C72" i="2"/>
  <c r="D71" i="2"/>
  <c r="F71" i="2" s="1"/>
  <c r="E72" i="2" l="1"/>
  <c r="C73" i="2"/>
  <c r="D72" i="2"/>
  <c r="F72" i="2" s="1"/>
  <c r="E73" i="2" l="1"/>
  <c r="C74" i="2"/>
  <c r="D73" i="2"/>
  <c r="F73" i="2" s="1"/>
  <c r="E74" i="2" l="1"/>
  <c r="C75" i="2"/>
  <c r="D74" i="2"/>
  <c r="F74" i="2" s="1"/>
  <c r="E75" i="2" l="1"/>
  <c r="C76" i="2"/>
  <c r="D75" i="2"/>
  <c r="F75" i="2" s="1"/>
  <c r="E76" i="2" l="1"/>
  <c r="C77" i="2"/>
  <c r="D76" i="2"/>
  <c r="F76" i="2" s="1"/>
  <c r="E77" i="2" l="1"/>
  <c r="C78" i="2"/>
  <c r="D77" i="2"/>
  <c r="F77" i="2" s="1"/>
  <c r="E78" i="2" l="1"/>
  <c r="C79" i="2"/>
  <c r="D78" i="2"/>
  <c r="F78" i="2" s="1"/>
  <c r="E79" i="2" l="1"/>
  <c r="C80" i="2"/>
  <c r="D79" i="2"/>
  <c r="F79" i="2" s="1"/>
  <c r="E80" i="2" l="1"/>
  <c r="C81" i="2"/>
  <c r="D80" i="2"/>
  <c r="F80" i="2" s="1"/>
  <c r="E81" i="2" l="1"/>
  <c r="C82" i="2"/>
  <c r="D81" i="2"/>
  <c r="F81" i="2" s="1"/>
  <c r="E82" i="2" l="1"/>
  <c r="C83" i="2"/>
  <c r="D82" i="2"/>
  <c r="F82" i="2" s="1"/>
  <c r="E83" i="2" l="1"/>
  <c r="C84" i="2"/>
  <c r="D83" i="2"/>
  <c r="F83" i="2" s="1"/>
  <c r="E84" i="2" l="1"/>
  <c r="C85" i="2"/>
  <c r="D84" i="2"/>
  <c r="F84" i="2" s="1"/>
  <c r="E85" i="2" l="1"/>
  <c r="C86" i="2"/>
  <c r="D85" i="2"/>
  <c r="F85" i="2" s="1"/>
  <c r="E86" i="2" l="1"/>
  <c r="C87" i="2"/>
  <c r="D86" i="2"/>
  <c r="F86" i="2" s="1"/>
  <c r="E87" i="2" l="1"/>
  <c r="C88" i="2"/>
  <c r="D87" i="2"/>
  <c r="F87" i="2" s="1"/>
  <c r="D88" i="2" l="1"/>
  <c r="F88" i="2" s="1"/>
  <c r="C89" i="2"/>
  <c r="E88" i="2"/>
  <c r="D89" i="2" l="1"/>
  <c r="F89" i="2" s="1"/>
  <c r="E89" i="2"/>
</calcChain>
</file>

<file path=xl/sharedStrings.xml><?xml version="1.0" encoding="utf-8"?>
<sst xmlns="http://schemas.openxmlformats.org/spreadsheetml/2006/main" count="132" uniqueCount="109">
  <si>
    <t>ACDelco</t>
  </si>
  <si>
    <t>AB21361</t>
  </si>
  <si>
    <t>AE</t>
  </si>
  <si>
    <t>MVB1215R6</t>
  </si>
  <si>
    <t>ASHIKA</t>
  </si>
  <si>
    <t>1126PK1220</t>
  </si>
  <si>
    <t>AUTEX</t>
  </si>
  <si>
    <t>6PK1217</t>
  </si>
  <si>
    <t>AYWIPARTS</t>
  </si>
  <si>
    <t>AW2130697</t>
  </si>
  <si>
    <t>BANDO</t>
  </si>
  <si>
    <t>6PK1220</t>
  </si>
  <si>
    <t>6PK1218</t>
  </si>
  <si>
    <t>BLUE PRINT</t>
  </si>
  <si>
    <t>AD06R1220</t>
  </si>
  <si>
    <t>BOSCH</t>
  </si>
  <si>
    <t>1987948391</t>
  </si>
  <si>
    <t>CONTITECH</t>
  </si>
  <si>
    <t>6PK1217K1</t>
  </si>
  <si>
    <t xml:space="preserve"> 6PK1215</t>
  </si>
  <si>
    <t xml:space="preserve"> 6PK1217</t>
  </si>
  <si>
    <t>DAYCO</t>
  </si>
  <si>
    <t>6PK1215</t>
  </si>
  <si>
    <t xml:space="preserve"> 6PK1217E</t>
  </si>
  <si>
    <t xml:space="preserve"> 6PK1215S</t>
  </si>
  <si>
    <t xml:space="preserve"> KPV199</t>
  </si>
  <si>
    <t xml:space="preserve"> KPV235</t>
  </si>
  <si>
    <t xml:space="preserve"> 6PK1220</t>
  </si>
  <si>
    <t xml:space="preserve"> KPV179</t>
  </si>
  <si>
    <t>DELPHI</t>
  </si>
  <si>
    <t>MR61215</t>
  </si>
  <si>
    <t>DT</t>
  </si>
  <si>
    <t>7.54819</t>
  </si>
  <si>
    <t xml:space="preserve"> 4.81015</t>
  </si>
  <si>
    <t>FAI AutoParts</t>
  </si>
  <si>
    <t>FEBI BILSTEIN</t>
  </si>
  <si>
    <t>45242</t>
  </si>
  <si>
    <t>FLENNOR</t>
  </si>
  <si>
    <t xml:space="preserve"> F916PK1218</t>
  </si>
  <si>
    <t>GOODYEAR</t>
  </si>
  <si>
    <t>6PK1215G</t>
  </si>
  <si>
    <t xml:space="preserve"> 6PK1215E</t>
  </si>
  <si>
    <t xml:space="preserve"> 6PK1217G</t>
  </si>
  <si>
    <t>HANSE</t>
  </si>
  <si>
    <t>HUTCHINSON</t>
  </si>
  <si>
    <t>KHV173</t>
  </si>
  <si>
    <t xml:space="preserve"> 1217K6</t>
  </si>
  <si>
    <t xml:space="preserve"> 1220K6</t>
  </si>
  <si>
    <t xml:space="preserve"> 1218K6TK</t>
  </si>
  <si>
    <t>INA</t>
  </si>
  <si>
    <t>537013510</t>
  </si>
  <si>
    <t>IPD</t>
  </si>
  <si>
    <t>296PK1217</t>
  </si>
  <si>
    <t>JAPANPARTS</t>
  </si>
  <si>
    <t>DV-6PK1220</t>
  </si>
  <si>
    <t>JAPKO</t>
  </si>
  <si>
    <t>KAVO PARTS</t>
  </si>
  <si>
    <t>DMV-9079</t>
  </si>
  <si>
    <t>LYNX</t>
  </si>
  <si>
    <t>MAGNETI MARELLI</t>
  </si>
  <si>
    <t>340611001217</t>
  </si>
  <si>
    <t>MAPCO</t>
  </si>
  <si>
    <t>261220</t>
  </si>
  <si>
    <t>MDR</t>
  </si>
  <si>
    <t>MRB561220</t>
  </si>
  <si>
    <t>METZGER</t>
  </si>
  <si>
    <t>NIPPARTS</t>
  </si>
  <si>
    <t>N1061220</t>
  </si>
  <si>
    <t>OPTIBELT</t>
  </si>
  <si>
    <t>6PK1218KT1</t>
  </si>
  <si>
    <t>PROCODIS FRANCE</t>
  </si>
  <si>
    <t>QUINTON HAZELL</t>
  </si>
  <si>
    <t>QBR61215</t>
  </si>
  <si>
    <t>ROULUNDS RUBBER</t>
  </si>
  <si>
    <t>6K1215</t>
  </si>
  <si>
    <t xml:space="preserve"> 6K1217</t>
  </si>
  <si>
    <t>RUVILLE</t>
  </si>
  <si>
    <t>5665180</t>
  </si>
  <si>
    <t xml:space="preserve"> 6PK1218</t>
  </si>
  <si>
    <t>SASIC</t>
  </si>
  <si>
    <t>1770054</t>
  </si>
  <si>
    <t>SCT Germany</t>
  </si>
  <si>
    <t>6R1218</t>
  </si>
  <si>
    <t>SKF</t>
  </si>
  <si>
    <t>VKMA33325</t>
  </si>
  <si>
    <t xml:space="preserve"> VKMV6PK1220</t>
  </si>
  <si>
    <t xml:space="preserve"> VKMA33320</t>
  </si>
  <si>
    <t xml:space="preserve"> VKMAF33320-2</t>
  </si>
  <si>
    <t xml:space="preserve"> VKMV6PK1217</t>
  </si>
  <si>
    <t xml:space="preserve"> VKMAF33320-1</t>
  </si>
  <si>
    <t xml:space="preserve"> VKMAF33320-3</t>
  </si>
  <si>
    <t>SNR</t>
  </si>
  <si>
    <t>CA6PK1215</t>
  </si>
  <si>
    <t xml:space="preserve"> KA85923</t>
  </si>
  <si>
    <t xml:space="preserve"> CA6PK1220</t>
  </si>
  <si>
    <t>SWAG</t>
  </si>
  <si>
    <t>62938424</t>
  </si>
  <si>
    <t>TRICLO</t>
  </si>
  <si>
    <t>421234</t>
  </si>
  <si>
    <t>TRISCAN</t>
  </si>
  <si>
    <t>8640601220</t>
  </si>
  <si>
    <t>VEYANCE</t>
  </si>
  <si>
    <t>6PK1217E</t>
  </si>
  <si>
    <t xml:space="preserve"> 6PK1215G</t>
  </si>
  <si>
    <t>WILMINK GROUP</t>
  </si>
  <si>
    <t>WG1153783</t>
  </si>
  <si>
    <t xml:space="preserve"> WG1153037</t>
  </si>
  <si>
    <t xml:space="preserve"> WG1235321</t>
  </si>
  <si>
    <t xml:space="preserve"> WG1172224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</si>
</sst>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F48" sqref="F48"/>
    </sheetView>
  </sheetViews>
  <sheetFormatPr defaultRowHeight="15" x14ac:dyDescent="0.25"/>
  <cols>
    <col min="1" max="1" width="18.28515625" bestFit="1" customWidth="1"/>
    <col min="2" max="2" width="13.140625" bestFit="1" customWidth="1"/>
    <col min="3" max="3" width="14.28515625" bestFit="1" customWidth="1"/>
    <col min="4" max="4" width="11.85546875" bestFit="1" customWidth="1"/>
    <col min="5" max="5" width="14.7109375" bestFit="1" customWidth="1"/>
    <col min="6" max="6" width="14.28515625" bestFit="1" customWidth="1"/>
    <col min="7" max="8" width="14.7109375" bestFit="1" customWidth="1"/>
    <col min="9" max="9" width="8" bestFit="1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3" spans="1:9" x14ac:dyDescent="0.25">
      <c r="A3" t="s">
        <v>4</v>
      </c>
      <c r="B3" t="s">
        <v>5</v>
      </c>
    </row>
    <row r="4" spans="1:9" x14ac:dyDescent="0.25">
      <c r="A4" t="s">
        <v>6</v>
      </c>
      <c r="B4" t="s">
        <v>7</v>
      </c>
    </row>
    <row r="5" spans="1:9" x14ac:dyDescent="0.25">
      <c r="A5" t="s">
        <v>8</v>
      </c>
      <c r="B5" t="s">
        <v>9</v>
      </c>
    </row>
    <row r="6" spans="1:9" x14ac:dyDescent="0.25">
      <c r="A6" t="s">
        <v>10</v>
      </c>
      <c r="B6" t="s">
        <v>11</v>
      </c>
    </row>
    <row r="7" spans="1:9" x14ac:dyDescent="0.25">
      <c r="A7" t="s">
        <v>10</v>
      </c>
      <c r="B7" t="s">
        <v>12</v>
      </c>
    </row>
    <row r="8" spans="1:9" x14ac:dyDescent="0.25">
      <c r="A8" t="s">
        <v>13</v>
      </c>
      <c r="B8" t="s">
        <v>14</v>
      </c>
    </row>
    <row r="9" spans="1:9" x14ac:dyDescent="0.25">
      <c r="A9" t="s">
        <v>15</v>
      </c>
      <c r="B9" t="s">
        <v>16</v>
      </c>
    </row>
    <row r="10" spans="1:9" x14ac:dyDescent="0.25">
      <c r="A10" t="s">
        <v>17</v>
      </c>
      <c r="B10" t="s">
        <v>18</v>
      </c>
      <c r="C10" t="s">
        <v>19</v>
      </c>
      <c r="D10" t="s">
        <v>20</v>
      </c>
    </row>
    <row r="11" spans="1:9" x14ac:dyDescent="0.25">
      <c r="A11" t="s">
        <v>21</v>
      </c>
      <c r="B11" t="s">
        <v>22</v>
      </c>
      <c r="C11" t="s">
        <v>23</v>
      </c>
      <c r="D11" t="s">
        <v>24</v>
      </c>
      <c r="E11" t="s">
        <v>25</v>
      </c>
      <c r="F11" t="s">
        <v>26</v>
      </c>
      <c r="G11" t="s">
        <v>27</v>
      </c>
      <c r="H11" t="s">
        <v>20</v>
      </c>
      <c r="I11" t="s">
        <v>28</v>
      </c>
    </row>
    <row r="12" spans="1:9" x14ac:dyDescent="0.25">
      <c r="A12" t="s">
        <v>29</v>
      </c>
      <c r="B12" t="s">
        <v>30</v>
      </c>
    </row>
    <row r="13" spans="1:9" x14ac:dyDescent="0.25">
      <c r="A13" t="s">
        <v>31</v>
      </c>
      <c r="B13" t="s">
        <v>32</v>
      </c>
      <c r="C13" t="s">
        <v>33</v>
      </c>
    </row>
    <row r="14" spans="1:9" x14ac:dyDescent="0.25">
      <c r="A14" t="s">
        <v>34</v>
      </c>
      <c r="B14" t="s">
        <v>7</v>
      </c>
    </row>
    <row r="15" spans="1:9" x14ac:dyDescent="0.25">
      <c r="A15" t="s">
        <v>35</v>
      </c>
      <c r="B15" t="s">
        <v>36</v>
      </c>
      <c r="C15">
        <v>38424</v>
      </c>
    </row>
    <row r="16" spans="1:9" x14ac:dyDescent="0.25">
      <c r="A16" t="s">
        <v>37</v>
      </c>
      <c r="B16" t="s">
        <v>12</v>
      </c>
      <c r="C16" t="s">
        <v>38</v>
      </c>
    </row>
    <row r="17" spans="1:7" x14ac:dyDescent="0.25">
      <c r="A17" t="s">
        <v>39</v>
      </c>
      <c r="B17" t="s">
        <v>40</v>
      </c>
      <c r="C17" t="s">
        <v>27</v>
      </c>
      <c r="D17" t="s">
        <v>19</v>
      </c>
      <c r="E17" t="s">
        <v>23</v>
      </c>
      <c r="F17" t="s">
        <v>41</v>
      </c>
      <c r="G17" t="s">
        <v>42</v>
      </c>
    </row>
    <row r="18" spans="1:7" x14ac:dyDescent="0.25">
      <c r="A18" t="s">
        <v>43</v>
      </c>
      <c r="B18" t="s">
        <v>11</v>
      </c>
    </row>
    <row r="19" spans="1:7" x14ac:dyDescent="0.25">
      <c r="A19" t="s">
        <v>44</v>
      </c>
      <c r="B19" t="s">
        <v>45</v>
      </c>
      <c r="C19" t="s">
        <v>46</v>
      </c>
      <c r="D19" t="s">
        <v>47</v>
      </c>
      <c r="E19" t="s">
        <v>48</v>
      </c>
    </row>
    <row r="20" spans="1:7" x14ac:dyDescent="0.25">
      <c r="A20" t="s">
        <v>49</v>
      </c>
      <c r="B20" t="s">
        <v>50</v>
      </c>
    </row>
    <row r="21" spans="1:7" x14ac:dyDescent="0.25">
      <c r="A21" t="s">
        <v>51</v>
      </c>
      <c r="B21" t="s">
        <v>52</v>
      </c>
    </row>
    <row r="22" spans="1:7" x14ac:dyDescent="0.25">
      <c r="A22" t="s">
        <v>53</v>
      </c>
      <c r="B22" t="s">
        <v>54</v>
      </c>
    </row>
    <row r="23" spans="1:7" x14ac:dyDescent="0.25">
      <c r="A23" t="s">
        <v>55</v>
      </c>
      <c r="B23" t="s">
        <v>11</v>
      </c>
    </row>
    <row r="24" spans="1:7" x14ac:dyDescent="0.25">
      <c r="A24" t="s">
        <v>56</v>
      </c>
      <c r="B24" t="s">
        <v>57</v>
      </c>
    </row>
    <row r="25" spans="1:7" x14ac:dyDescent="0.25">
      <c r="A25" t="s">
        <v>58</v>
      </c>
      <c r="B25" t="s">
        <v>12</v>
      </c>
    </row>
    <row r="26" spans="1:7" x14ac:dyDescent="0.25">
      <c r="A26" t="s">
        <v>59</v>
      </c>
      <c r="B26" t="s">
        <v>60</v>
      </c>
    </row>
    <row r="27" spans="1:7" x14ac:dyDescent="0.25">
      <c r="A27" t="s">
        <v>61</v>
      </c>
      <c r="B27" t="s">
        <v>62</v>
      </c>
    </row>
    <row r="28" spans="1:7" x14ac:dyDescent="0.25">
      <c r="A28" t="s">
        <v>63</v>
      </c>
      <c r="B28" t="s">
        <v>64</v>
      </c>
    </row>
    <row r="29" spans="1:7" x14ac:dyDescent="0.25">
      <c r="A29" t="s">
        <v>65</v>
      </c>
      <c r="B29" t="s">
        <v>22</v>
      </c>
    </row>
    <row r="30" spans="1:7" x14ac:dyDescent="0.25">
      <c r="A30" t="s">
        <v>66</v>
      </c>
      <c r="B30" t="s">
        <v>67</v>
      </c>
    </row>
    <row r="31" spans="1:7" x14ac:dyDescent="0.25">
      <c r="A31" t="s">
        <v>68</v>
      </c>
      <c r="B31" t="s">
        <v>69</v>
      </c>
      <c r="C31" t="s">
        <v>19</v>
      </c>
    </row>
    <row r="32" spans="1:7" x14ac:dyDescent="0.25">
      <c r="A32" t="s">
        <v>70</v>
      </c>
      <c r="B32" t="s">
        <v>22</v>
      </c>
      <c r="C32" t="s">
        <v>20</v>
      </c>
    </row>
    <row r="33" spans="1:8" x14ac:dyDescent="0.25">
      <c r="A33" t="s">
        <v>71</v>
      </c>
      <c r="B33" t="s">
        <v>72</v>
      </c>
    </row>
    <row r="34" spans="1:8" x14ac:dyDescent="0.25">
      <c r="A34" t="s">
        <v>73</v>
      </c>
      <c r="B34" t="s">
        <v>74</v>
      </c>
      <c r="C34" t="s">
        <v>75</v>
      </c>
    </row>
    <row r="35" spans="1:8" x14ac:dyDescent="0.25">
      <c r="A35" t="s">
        <v>76</v>
      </c>
      <c r="B35" t="s">
        <v>77</v>
      </c>
      <c r="C35" t="s">
        <v>27</v>
      </c>
      <c r="D35" t="s">
        <v>78</v>
      </c>
    </row>
    <row r="36" spans="1:8" x14ac:dyDescent="0.25">
      <c r="A36" t="s">
        <v>79</v>
      </c>
      <c r="B36" t="s">
        <v>80</v>
      </c>
    </row>
    <row r="37" spans="1:8" x14ac:dyDescent="0.25">
      <c r="A37" t="s">
        <v>81</v>
      </c>
      <c r="B37" t="s">
        <v>82</v>
      </c>
    </row>
    <row r="38" spans="1:8" x14ac:dyDescent="0.25">
      <c r="A38" t="s">
        <v>83</v>
      </c>
      <c r="B38" t="s">
        <v>84</v>
      </c>
      <c r="C38" t="s">
        <v>85</v>
      </c>
      <c r="D38" t="s">
        <v>86</v>
      </c>
      <c r="E38" t="s">
        <v>87</v>
      </c>
      <c r="F38" t="s">
        <v>88</v>
      </c>
      <c r="G38" t="s">
        <v>89</v>
      </c>
      <c r="H38" t="s">
        <v>90</v>
      </c>
    </row>
    <row r="39" spans="1:8" x14ac:dyDescent="0.25">
      <c r="A39" t="s">
        <v>91</v>
      </c>
      <c r="B39" t="s">
        <v>92</v>
      </c>
      <c r="C39" t="s">
        <v>27</v>
      </c>
      <c r="D39" t="s">
        <v>93</v>
      </c>
      <c r="E39" t="s">
        <v>20</v>
      </c>
      <c r="F39" t="s">
        <v>19</v>
      </c>
      <c r="G39" t="s">
        <v>94</v>
      </c>
    </row>
    <row r="40" spans="1:8" x14ac:dyDescent="0.25">
      <c r="A40" t="s">
        <v>95</v>
      </c>
      <c r="B40" t="s">
        <v>96</v>
      </c>
    </row>
    <row r="41" spans="1:8" x14ac:dyDescent="0.25">
      <c r="A41" t="s">
        <v>97</v>
      </c>
      <c r="B41" t="s">
        <v>98</v>
      </c>
    </row>
    <row r="42" spans="1:8" x14ac:dyDescent="0.25">
      <c r="A42" t="s">
        <v>99</v>
      </c>
      <c r="B42" t="s">
        <v>100</v>
      </c>
      <c r="C42">
        <v>8640601218</v>
      </c>
      <c r="D42">
        <v>864210013</v>
      </c>
    </row>
    <row r="43" spans="1:8" x14ac:dyDescent="0.25">
      <c r="A43" t="s">
        <v>101</v>
      </c>
      <c r="B43" t="s">
        <v>102</v>
      </c>
      <c r="C43" t="s">
        <v>103</v>
      </c>
      <c r="D43" t="s">
        <v>42</v>
      </c>
      <c r="E43" t="s">
        <v>27</v>
      </c>
      <c r="F43" t="s">
        <v>20</v>
      </c>
      <c r="G43" t="s">
        <v>19</v>
      </c>
      <c r="H43" t="s">
        <v>41</v>
      </c>
    </row>
    <row r="44" spans="1:8" x14ac:dyDescent="0.25">
      <c r="A44" t="s">
        <v>104</v>
      </c>
      <c r="B44" t="s">
        <v>105</v>
      </c>
      <c r="C44" t="s">
        <v>106</v>
      </c>
      <c r="D44" t="s">
        <v>107</v>
      </c>
      <c r="E44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G1" sqref="G1"/>
    </sheetView>
  </sheetViews>
  <sheetFormatPr defaultRowHeight="15" x14ac:dyDescent="0.25"/>
  <cols>
    <col min="3" max="3" width="9.7109375" bestFit="1" customWidth="1"/>
    <col min="5" max="6" width="11.85546875" customWidth="1"/>
  </cols>
  <sheetData>
    <row r="1" spans="1:6" x14ac:dyDescent="0.25">
      <c r="A1">
        <f>ROW()</f>
        <v>1</v>
      </c>
      <c r="B1">
        <f>MATCH("я",Лист1!1:1)-1</f>
        <v>1</v>
      </c>
      <c r="C1" s="1">
        <v>1</v>
      </c>
      <c r="D1" s="1">
        <v>2</v>
      </c>
      <c r="E1" t="str">
        <f>INDEX(Лист1!A:A,C1)</f>
        <v>ACDelco</v>
      </c>
      <c r="F1" t="str">
        <f>INDEX(Лист1!$1:$1048576,C1,D1)</f>
        <v>AB21361</v>
      </c>
    </row>
    <row r="2" spans="1:6" x14ac:dyDescent="0.25">
      <c r="A2">
        <f>ROW()</f>
        <v>2</v>
      </c>
      <c r="B2">
        <f>MATCH("я",Лист1!2:2)-1</f>
        <v>1</v>
      </c>
      <c r="C2">
        <f>IF(VLOOKUP(C1,A:B,2)&gt;ROW()-MATCH(C1,C$1:C1,),C1,C1+1)</f>
        <v>2</v>
      </c>
      <c r="D2">
        <f>IF(C2=C1,D1+1,2)</f>
        <v>2</v>
      </c>
      <c r="E2" t="str">
        <f>INDEX(Лист1!A:A,C2)</f>
        <v>AE</v>
      </c>
      <c r="F2" t="str">
        <f>INDEX(Лист1!$1:$1048576,C2,D2)</f>
        <v>MVB1215R6</v>
      </c>
    </row>
    <row r="3" spans="1:6" x14ac:dyDescent="0.25">
      <c r="A3">
        <f>ROW()</f>
        <v>3</v>
      </c>
      <c r="B3">
        <f>MATCH("я",Лист1!3:3)-1</f>
        <v>1</v>
      </c>
      <c r="C3">
        <f>IF(VLOOKUP(C2,A:B,2)&gt;ROW()-MATCH(C2,C$1:C2,),C2,C2+1)</f>
        <v>3</v>
      </c>
      <c r="D3">
        <f t="shared" ref="D3:D45" si="0">IF(C3=C2,D2+1,2)</f>
        <v>2</v>
      </c>
      <c r="E3" t="str">
        <f>INDEX(Лист1!A:A,C3)</f>
        <v>ASHIKA</v>
      </c>
      <c r="F3" t="str">
        <f>INDEX(Лист1!$1:$1048576,C3,D3)</f>
        <v>1126PK1220</v>
      </c>
    </row>
    <row r="4" spans="1:6" x14ac:dyDescent="0.25">
      <c r="A4">
        <f>ROW()</f>
        <v>4</v>
      </c>
      <c r="B4">
        <f>MATCH("я",Лист1!4:4)-1</f>
        <v>1</v>
      </c>
      <c r="C4">
        <f>IF(VLOOKUP(C3,A:B,2)&gt;ROW()-MATCH(C3,C$1:C3,),C3,C3+1)</f>
        <v>4</v>
      </c>
      <c r="D4">
        <f t="shared" si="0"/>
        <v>2</v>
      </c>
      <c r="E4" t="str">
        <f>INDEX(Лист1!A:A,C4)</f>
        <v>AUTEX</v>
      </c>
      <c r="F4" t="str">
        <f>INDEX(Лист1!$1:$1048576,C4,D4)</f>
        <v>6PK1217</v>
      </c>
    </row>
    <row r="5" spans="1:6" x14ac:dyDescent="0.25">
      <c r="A5">
        <f>ROW()</f>
        <v>5</v>
      </c>
      <c r="B5">
        <f>MATCH("я",Лист1!5:5)-1</f>
        <v>1</v>
      </c>
      <c r="C5">
        <f>IF(VLOOKUP(C4,A:B,2)&gt;ROW()-MATCH(C4,C$1:C4,),C4,C4+1)</f>
        <v>5</v>
      </c>
      <c r="D5">
        <f t="shared" si="0"/>
        <v>2</v>
      </c>
      <c r="E5" t="str">
        <f>INDEX(Лист1!A:A,C5)</f>
        <v>AYWIPARTS</v>
      </c>
      <c r="F5" t="str">
        <f>INDEX(Лист1!$1:$1048576,C5,D5)</f>
        <v>AW2130697</v>
      </c>
    </row>
    <row r="6" spans="1:6" x14ac:dyDescent="0.25">
      <c r="A6">
        <f>ROW()</f>
        <v>6</v>
      </c>
      <c r="B6">
        <f>MATCH("я",Лист1!6:6)-1</f>
        <v>1</v>
      </c>
      <c r="C6">
        <f>IF(VLOOKUP(C5,A:B,2)&gt;ROW()-MATCH(C5,C$1:C5,),C5,C5+1)</f>
        <v>6</v>
      </c>
      <c r="D6">
        <f t="shared" si="0"/>
        <v>2</v>
      </c>
      <c r="E6" t="str">
        <f>INDEX(Лист1!A:A,C6)</f>
        <v>BANDO</v>
      </c>
      <c r="F6" t="str">
        <f>INDEX(Лист1!$1:$1048576,C6,D6)</f>
        <v>6PK1220</v>
      </c>
    </row>
    <row r="7" spans="1:6" x14ac:dyDescent="0.25">
      <c r="A7">
        <f>ROW()</f>
        <v>7</v>
      </c>
      <c r="B7">
        <f>MATCH("я",Лист1!7:7)-1</f>
        <v>1</v>
      </c>
      <c r="C7">
        <f>IF(VLOOKUP(C6,A:B,2)&gt;ROW()-MATCH(C6,C$1:C6,),C6,C6+1)</f>
        <v>7</v>
      </c>
      <c r="D7">
        <f t="shared" si="0"/>
        <v>2</v>
      </c>
      <c r="E7" t="str">
        <f>INDEX(Лист1!A:A,C7)</f>
        <v>BANDO</v>
      </c>
      <c r="F7" t="str">
        <f>INDEX(Лист1!$1:$1048576,C7,D7)</f>
        <v>6PK1218</v>
      </c>
    </row>
    <row r="8" spans="1:6" x14ac:dyDescent="0.25">
      <c r="A8">
        <f>ROW()</f>
        <v>8</v>
      </c>
      <c r="B8">
        <f>MATCH("я",Лист1!8:8)-1</f>
        <v>1</v>
      </c>
      <c r="C8">
        <f>IF(VLOOKUP(C7,A:B,2)&gt;ROW()-MATCH(C7,C$1:C7,),C7,C7+1)</f>
        <v>8</v>
      </c>
      <c r="D8">
        <f t="shared" si="0"/>
        <v>2</v>
      </c>
      <c r="E8" t="str">
        <f>INDEX(Лист1!A:A,C8)</f>
        <v>BLUE PRINT</v>
      </c>
      <c r="F8" t="str">
        <f>INDEX(Лист1!$1:$1048576,C8,D8)</f>
        <v>AD06R1220</v>
      </c>
    </row>
    <row r="9" spans="1:6" x14ac:dyDescent="0.25">
      <c r="A9">
        <f>ROW()</f>
        <v>9</v>
      </c>
      <c r="B9">
        <f>MATCH("я",Лист1!9:9)-1</f>
        <v>1</v>
      </c>
      <c r="C9">
        <f>IF(VLOOKUP(C8,A:B,2)&gt;ROW()-MATCH(C8,C$1:C8,),C8,C8+1)</f>
        <v>9</v>
      </c>
      <c r="D9">
        <f t="shared" si="0"/>
        <v>2</v>
      </c>
      <c r="E9" t="str">
        <f>INDEX(Лист1!A:A,C9)</f>
        <v>BOSCH</v>
      </c>
      <c r="F9" t="str">
        <f>INDEX(Лист1!$1:$1048576,C9,D9)</f>
        <v>1987948391</v>
      </c>
    </row>
    <row r="10" spans="1:6" x14ac:dyDescent="0.25">
      <c r="A10">
        <f>ROW()</f>
        <v>10</v>
      </c>
      <c r="B10">
        <f>MATCH("я",Лист1!10:10)-1</f>
        <v>3</v>
      </c>
      <c r="C10">
        <f>IF(VLOOKUP(C9,A:B,2)&gt;ROW()-MATCH(C9,C$1:C9,),C9,C9+1)</f>
        <v>10</v>
      </c>
      <c r="D10">
        <f t="shared" si="0"/>
        <v>2</v>
      </c>
      <c r="E10" t="str">
        <f>INDEX(Лист1!A:A,C10)</f>
        <v>CONTITECH</v>
      </c>
      <c r="F10" t="str">
        <f>INDEX(Лист1!$1:$1048576,C10,D10)</f>
        <v>6PK1217K1</v>
      </c>
    </row>
    <row r="11" spans="1:6" x14ac:dyDescent="0.25">
      <c r="A11">
        <f>ROW()</f>
        <v>11</v>
      </c>
      <c r="B11">
        <f>MATCH("я",Лист1!11:11)-1</f>
        <v>8</v>
      </c>
      <c r="C11">
        <f>IF(VLOOKUP(C10,A:B,2)&gt;ROW()-MATCH(C10,C$1:C10,),C10,C10+1)</f>
        <v>10</v>
      </c>
      <c r="D11">
        <f t="shared" si="0"/>
        <v>3</v>
      </c>
      <c r="E11" t="str">
        <f>INDEX(Лист1!A:A,C11)</f>
        <v>CONTITECH</v>
      </c>
      <c r="F11" t="str">
        <f>INDEX(Лист1!$1:$1048576,C11,D11)</f>
        <v xml:space="preserve"> 6PK1215</v>
      </c>
    </row>
    <row r="12" spans="1:6" x14ac:dyDescent="0.25">
      <c r="A12">
        <f>ROW()</f>
        <v>12</v>
      </c>
      <c r="B12">
        <f>MATCH("я",Лист1!12:12)-1</f>
        <v>1</v>
      </c>
      <c r="C12">
        <f>IF(VLOOKUP(C11,A:B,2)&gt;ROW()-MATCH(C11,C$1:C11,),C11,C11+1)</f>
        <v>10</v>
      </c>
      <c r="D12">
        <f t="shared" si="0"/>
        <v>4</v>
      </c>
      <c r="E12" t="str">
        <f>INDEX(Лист1!A:A,C12)</f>
        <v>CONTITECH</v>
      </c>
      <c r="F12" t="str">
        <f>INDEX(Лист1!$1:$1048576,C12,D12)</f>
        <v xml:space="preserve"> 6PK1217</v>
      </c>
    </row>
    <row r="13" spans="1:6" x14ac:dyDescent="0.25">
      <c r="A13">
        <f>ROW()</f>
        <v>13</v>
      </c>
      <c r="B13">
        <f>MATCH("я",Лист1!13:13)-1</f>
        <v>2</v>
      </c>
      <c r="C13">
        <f>IF(VLOOKUP(C12,A:B,2)&gt;ROW()-MATCH(C12,C$1:C12,),C12,C12+1)</f>
        <v>11</v>
      </c>
      <c r="D13">
        <f t="shared" si="0"/>
        <v>2</v>
      </c>
      <c r="E13" t="str">
        <f>INDEX(Лист1!A:A,C13)</f>
        <v>DAYCO</v>
      </c>
      <c r="F13" t="str">
        <f>INDEX(Лист1!$1:$1048576,C13,D13)</f>
        <v>6PK1215</v>
      </c>
    </row>
    <row r="14" spans="1:6" x14ac:dyDescent="0.25">
      <c r="A14">
        <f>ROW()</f>
        <v>14</v>
      </c>
      <c r="B14">
        <f>MATCH("я",Лист1!14:14)-1</f>
        <v>1</v>
      </c>
      <c r="C14">
        <f>IF(VLOOKUP(C13,A:B,2)&gt;ROW()-MATCH(C13,C$1:C13,),C13,C13+1)</f>
        <v>11</v>
      </c>
      <c r="D14">
        <f t="shared" si="0"/>
        <v>3</v>
      </c>
      <c r="E14" t="str">
        <f>INDEX(Лист1!A:A,C14)</f>
        <v>DAYCO</v>
      </c>
      <c r="F14" t="str">
        <f>INDEX(Лист1!$1:$1048576,C14,D14)</f>
        <v xml:space="preserve"> 6PK1217E</v>
      </c>
    </row>
    <row r="15" spans="1:6" x14ac:dyDescent="0.25">
      <c r="A15">
        <f>ROW()</f>
        <v>15</v>
      </c>
      <c r="B15">
        <f>MATCH("я",Лист1!15:15)-1</f>
        <v>1</v>
      </c>
      <c r="C15">
        <f>IF(VLOOKUP(C14,A:B,2)&gt;ROW()-MATCH(C14,C$1:C14,),C14,C14+1)</f>
        <v>11</v>
      </c>
      <c r="D15">
        <f t="shared" si="0"/>
        <v>4</v>
      </c>
      <c r="E15" t="str">
        <f>INDEX(Лист1!A:A,C15)</f>
        <v>DAYCO</v>
      </c>
      <c r="F15" t="str">
        <f>INDEX(Лист1!$1:$1048576,C15,D15)</f>
        <v xml:space="preserve"> 6PK1215S</v>
      </c>
    </row>
    <row r="16" spans="1:6" x14ac:dyDescent="0.25">
      <c r="A16">
        <f>ROW()</f>
        <v>16</v>
      </c>
      <c r="B16">
        <f>MATCH("я",Лист1!16:16)-1</f>
        <v>2</v>
      </c>
      <c r="C16">
        <f>IF(VLOOKUP(C15,A:B,2)&gt;ROW()-MATCH(C15,C$1:C15,),C15,C15+1)</f>
        <v>11</v>
      </c>
      <c r="D16">
        <f t="shared" si="0"/>
        <v>5</v>
      </c>
      <c r="E16" t="str">
        <f>INDEX(Лист1!A:A,C16)</f>
        <v>DAYCO</v>
      </c>
      <c r="F16" t="str">
        <f>INDEX(Лист1!$1:$1048576,C16,D16)</f>
        <v xml:space="preserve"> KPV199</v>
      </c>
    </row>
    <row r="17" spans="1:6" x14ac:dyDescent="0.25">
      <c r="A17">
        <f>ROW()</f>
        <v>17</v>
      </c>
      <c r="B17">
        <f>MATCH("я",Лист1!17:17)-1</f>
        <v>6</v>
      </c>
      <c r="C17">
        <f>IF(VLOOKUP(C16,A:B,2)&gt;ROW()-MATCH(C16,C$1:C16,),C16,C16+1)</f>
        <v>11</v>
      </c>
      <c r="D17">
        <f t="shared" si="0"/>
        <v>6</v>
      </c>
      <c r="E17" t="str">
        <f>INDEX(Лист1!A:A,C17)</f>
        <v>DAYCO</v>
      </c>
      <c r="F17" t="str">
        <f>INDEX(Лист1!$1:$1048576,C17,D17)</f>
        <v xml:space="preserve"> KPV235</v>
      </c>
    </row>
    <row r="18" spans="1:6" x14ac:dyDescent="0.25">
      <c r="A18">
        <f>ROW()</f>
        <v>18</v>
      </c>
      <c r="B18">
        <f>MATCH("я",Лист1!18:18)-1</f>
        <v>1</v>
      </c>
      <c r="C18">
        <f>IF(VLOOKUP(C17,A:B,2)&gt;ROW()-MATCH(C17,C$1:C17,),C17,C17+1)</f>
        <v>11</v>
      </c>
      <c r="D18">
        <f t="shared" si="0"/>
        <v>7</v>
      </c>
      <c r="E18" t="str">
        <f>INDEX(Лист1!A:A,C18)</f>
        <v>DAYCO</v>
      </c>
      <c r="F18" t="str">
        <f>INDEX(Лист1!$1:$1048576,C18,D18)</f>
        <v xml:space="preserve"> 6PK1220</v>
      </c>
    </row>
    <row r="19" spans="1:6" x14ac:dyDescent="0.25">
      <c r="A19">
        <f>ROW()</f>
        <v>19</v>
      </c>
      <c r="B19">
        <f>MATCH("я",Лист1!19:19)-1</f>
        <v>4</v>
      </c>
      <c r="C19">
        <f>IF(VLOOKUP(C18,A:B,2)&gt;ROW()-MATCH(C18,C$1:C18,),C18,C18+1)</f>
        <v>11</v>
      </c>
      <c r="D19">
        <f t="shared" si="0"/>
        <v>8</v>
      </c>
      <c r="E19" t="str">
        <f>INDEX(Лист1!A:A,C19)</f>
        <v>DAYCO</v>
      </c>
      <c r="F19" t="str">
        <f>INDEX(Лист1!$1:$1048576,C19,D19)</f>
        <v xml:space="preserve"> 6PK1217</v>
      </c>
    </row>
    <row r="20" spans="1:6" x14ac:dyDescent="0.25">
      <c r="A20">
        <f>ROW()</f>
        <v>20</v>
      </c>
      <c r="B20">
        <f>MATCH("я",Лист1!20:20)-1</f>
        <v>1</v>
      </c>
      <c r="C20">
        <f>IF(VLOOKUP(C19,A:B,2)&gt;ROW()-MATCH(C19,C$1:C19,),C19,C19+1)</f>
        <v>11</v>
      </c>
      <c r="D20">
        <f t="shared" si="0"/>
        <v>9</v>
      </c>
      <c r="E20" t="str">
        <f>INDEX(Лист1!A:A,C20)</f>
        <v>DAYCO</v>
      </c>
      <c r="F20" t="str">
        <f>INDEX(Лист1!$1:$1048576,C20,D20)</f>
        <v xml:space="preserve"> KPV179</v>
      </c>
    </row>
    <row r="21" spans="1:6" x14ac:dyDescent="0.25">
      <c r="A21">
        <f>ROW()</f>
        <v>21</v>
      </c>
      <c r="B21">
        <f>MATCH("я",Лист1!21:21)-1</f>
        <v>1</v>
      </c>
      <c r="C21">
        <f>IF(VLOOKUP(C20,A:B,2)&gt;ROW()-MATCH(C20,C$1:C20,),C20,C20+1)</f>
        <v>12</v>
      </c>
      <c r="D21">
        <f t="shared" si="0"/>
        <v>2</v>
      </c>
      <c r="E21" t="str">
        <f>INDEX(Лист1!A:A,C21)</f>
        <v>DELPHI</v>
      </c>
      <c r="F21" t="str">
        <f>INDEX(Лист1!$1:$1048576,C21,D21)</f>
        <v>MR61215</v>
      </c>
    </row>
    <row r="22" spans="1:6" x14ac:dyDescent="0.25">
      <c r="A22">
        <f>ROW()</f>
        <v>22</v>
      </c>
      <c r="B22">
        <f>MATCH("я",Лист1!22:22)-1</f>
        <v>1</v>
      </c>
      <c r="C22">
        <f>IF(VLOOKUP(C21,A:B,2)&gt;ROW()-MATCH(C21,C$1:C21,),C21,C21+1)</f>
        <v>13</v>
      </c>
      <c r="D22">
        <f t="shared" si="0"/>
        <v>2</v>
      </c>
      <c r="E22" t="str">
        <f>INDEX(Лист1!A:A,C22)</f>
        <v>DT</v>
      </c>
      <c r="F22" t="str">
        <f>INDEX(Лист1!$1:$1048576,C22,D22)</f>
        <v>7.54819</v>
      </c>
    </row>
    <row r="23" spans="1:6" x14ac:dyDescent="0.25">
      <c r="A23">
        <f>ROW()</f>
        <v>23</v>
      </c>
      <c r="B23">
        <f>MATCH("я",Лист1!23:23)-1</f>
        <v>1</v>
      </c>
      <c r="C23">
        <f>IF(VLOOKUP(C22,A:B,2)&gt;ROW()-MATCH(C22,C$1:C22,),C22,C22+1)</f>
        <v>13</v>
      </c>
      <c r="D23">
        <f t="shared" si="0"/>
        <v>3</v>
      </c>
      <c r="E23" t="str">
        <f>INDEX(Лист1!A:A,C23)</f>
        <v>DT</v>
      </c>
      <c r="F23" t="str">
        <f>INDEX(Лист1!$1:$1048576,C23,D23)</f>
        <v xml:space="preserve"> 4.81015</v>
      </c>
    </row>
    <row r="24" spans="1:6" x14ac:dyDescent="0.25">
      <c r="A24">
        <f>ROW()</f>
        <v>24</v>
      </c>
      <c r="B24">
        <f>MATCH("я",Лист1!24:24)-1</f>
        <v>1</v>
      </c>
      <c r="C24">
        <f>IF(VLOOKUP(C23,A:B,2)&gt;ROW()-MATCH(C23,C$1:C23,),C23,C23+1)</f>
        <v>14</v>
      </c>
      <c r="D24">
        <f t="shared" si="0"/>
        <v>2</v>
      </c>
      <c r="E24" t="str">
        <f>INDEX(Лист1!A:A,C24)</f>
        <v>FAI AutoParts</v>
      </c>
      <c r="F24" t="str">
        <f>INDEX(Лист1!$1:$1048576,C24,D24)</f>
        <v>6PK1217</v>
      </c>
    </row>
    <row r="25" spans="1:6" x14ac:dyDescent="0.25">
      <c r="A25">
        <f>ROW()</f>
        <v>25</v>
      </c>
      <c r="B25">
        <f>MATCH("я",Лист1!25:25)-1</f>
        <v>1</v>
      </c>
      <c r="C25">
        <f>IF(VLOOKUP(C24,A:B,2)&gt;ROW()-MATCH(C24,C$1:C24,),C24,C24+1)</f>
        <v>15</v>
      </c>
      <c r="D25">
        <f t="shared" si="0"/>
        <v>2</v>
      </c>
      <c r="E25" t="str">
        <f>INDEX(Лист1!A:A,C25)</f>
        <v>FEBI BILSTEIN</v>
      </c>
      <c r="F25" t="str">
        <f>INDEX(Лист1!$1:$1048576,C25,D25)</f>
        <v>45242</v>
      </c>
    </row>
    <row r="26" spans="1:6" x14ac:dyDescent="0.25">
      <c r="A26">
        <f>ROW()</f>
        <v>26</v>
      </c>
      <c r="B26">
        <f>MATCH("я",Лист1!26:26)-1</f>
        <v>1</v>
      </c>
      <c r="C26">
        <f>IF(VLOOKUP(C25,A:B,2)&gt;ROW()-MATCH(C25,C$1:C25,),C25,C25+1)</f>
        <v>16</v>
      </c>
      <c r="D26">
        <f t="shared" si="0"/>
        <v>2</v>
      </c>
      <c r="E26" t="str">
        <f>INDEX(Лист1!A:A,C26)</f>
        <v>FLENNOR</v>
      </c>
      <c r="F26" t="str">
        <f>INDEX(Лист1!$1:$1048576,C26,D26)</f>
        <v>6PK1218</v>
      </c>
    </row>
    <row r="27" spans="1:6" x14ac:dyDescent="0.25">
      <c r="A27">
        <f>ROW()</f>
        <v>27</v>
      </c>
      <c r="B27">
        <f>MATCH("я",Лист1!27:27)-1</f>
        <v>1</v>
      </c>
      <c r="C27">
        <f>IF(VLOOKUP(C26,A:B,2)&gt;ROW()-MATCH(C26,C$1:C26,),C26,C26+1)</f>
        <v>16</v>
      </c>
      <c r="D27">
        <f t="shared" si="0"/>
        <v>3</v>
      </c>
      <c r="E27" t="str">
        <f>INDEX(Лист1!A:A,C27)</f>
        <v>FLENNOR</v>
      </c>
      <c r="F27" t="str">
        <f>INDEX(Лист1!$1:$1048576,C27,D27)</f>
        <v xml:space="preserve"> F916PK1218</v>
      </c>
    </row>
    <row r="28" spans="1:6" x14ac:dyDescent="0.25">
      <c r="A28">
        <f>ROW()</f>
        <v>28</v>
      </c>
      <c r="B28">
        <f>MATCH("я",Лист1!28:28)-1</f>
        <v>1</v>
      </c>
      <c r="C28">
        <f>IF(VLOOKUP(C27,A:B,2)&gt;ROW()-MATCH(C27,C$1:C27,),C27,C27+1)</f>
        <v>17</v>
      </c>
      <c r="D28">
        <f t="shared" si="0"/>
        <v>2</v>
      </c>
      <c r="E28" t="str">
        <f>INDEX(Лист1!A:A,C28)</f>
        <v>GOODYEAR</v>
      </c>
      <c r="F28" t="str">
        <f>INDEX(Лист1!$1:$1048576,C28,D28)</f>
        <v>6PK1215G</v>
      </c>
    </row>
    <row r="29" spans="1:6" x14ac:dyDescent="0.25">
      <c r="A29">
        <f>ROW()</f>
        <v>29</v>
      </c>
      <c r="B29">
        <f>MATCH("я",Лист1!29:29)-1</f>
        <v>1</v>
      </c>
      <c r="C29">
        <f>IF(VLOOKUP(C28,A:B,2)&gt;ROW()-MATCH(C28,C$1:C28,),C28,C28+1)</f>
        <v>17</v>
      </c>
      <c r="D29">
        <f t="shared" si="0"/>
        <v>3</v>
      </c>
      <c r="E29" t="str">
        <f>INDEX(Лист1!A:A,C29)</f>
        <v>GOODYEAR</v>
      </c>
      <c r="F29" t="str">
        <f>INDEX(Лист1!$1:$1048576,C29,D29)</f>
        <v xml:space="preserve"> 6PK1220</v>
      </c>
    </row>
    <row r="30" spans="1:6" x14ac:dyDescent="0.25">
      <c r="A30">
        <f>ROW()</f>
        <v>30</v>
      </c>
      <c r="B30">
        <f>MATCH("я",Лист1!30:30)-1</f>
        <v>1</v>
      </c>
      <c r="C30">
        <f>IF(VLOOKUP(C29,A:B,2)&gt;ROW()-MATCH(C29,C$1:C29,),C29,C29+1)</f>
        <v>17</v>
      </c>
      <c r="D30">
        <f t="shared" si="0"/>
        <v>4</v>
      </c>
      <c r="E30" t="str">
        <f>INDEX(Лист1!A:A,C30)</f>
        <v>GOODYEAR</v>
      </c>
      <c r="F30" t="str">
        <f>INDEX(Лист1!$1:$1048576,C30,D30)</f>
        <v xml:space="preserve"> 6PK1215</v>
      </c>
    </row>
    <row r="31" spans="1:6" x14ac:dyDescent="0.25">
      <c r="A31">
        <f>ROW()</f>
        <v>31</v>
      </c>
      <c r="B31">
        <f>MATCH("я",Лист1!31:31)-1</f>
        <v>2</v>
      </c>
      <c r="C31">
        <f>IF(VLOOKUP(C30,A:B,2)&gt;ROW()-MATCH(C30,C$1:C30,),C30,C30+1)</f>
        <v>17</v>
      </c>
      <c r="D31">
        <f t="shared" si="0"/>
        <v>5</v>
      </c>
      <c r="E31" t="str">
        <f>INDEX(Лист1!A:A,C31)</f>
        <v>GOODYEAR</v>
      </c>
      <c r="F31" t="str">
        <f>INDEX(Лист1!$1:$1048576,C31,D31)</f>
        <v xml:space="preserve"> 6PK1217E</v>
      </c>
    </row>
    <row r="32" spans="1:6" x14ac:dyDescent="0.25">
      <c r="A32">
        <f>ROW()</f>
        <v>32</v>
      </c>
      <c r="B32">
        <f>MATCH("я",Лист1!32:32)-1</f>
        <v>2</v>
      </c>
      <c r="C32">
        <f>IF(VLOOKUP(C31,A:B,2)&gt;ROW()-MATCH(C31,C$1:C31,),C31,C31+1)</f>
        <v>17</v>
      </c>
      <c r="D32">
        <f t="shared" si="0"/>
        <v>6</v>
      </c>
      <c r="E32" t="str">
        <f>INDEX(Лист1!A:A,C32)</f>
        <v>GOODYEAR</v>
      </c>
      <c r="F32" t="str">
        <f>INDEX(Лист1!$1:$1048576,C32,D32)</f>
        <v xml:space="preserve"> 6PK1215E</v>
      </c>
    </row>
    <row r="33" spans="1:6" x14ac:dyDescent="0.25">
      <c r="A33">
        <f>ROW()</f>
        <v>33</v>
      </c>
      <c r="B33">
        <f>MATCH("я",Лист1!33:33)-1</f>
        <v>1</v>
      </c>
      <c r="C33">
        <f>IF(VLOOKUP(C32,A:B,2)&gt;ROW()-MATCH(C32,C$1:C32,),C32,C32+1)</f>
        <v>17</v>
      </c>
      <c r="D33">
        <f t="shared" si="0"/>
        <v>7</v>
      </c>
      <c r="E33" t="str">
        <f>INDEX(Лист1!A:A,C33)</f>
        <v>GOODYEAR</v>
      </c>
      <c r="F33" t="str">
        <f>INDEX(Лист1!$1:$1048576,C33,D33)</f>
        <v xml:space="preserve"> 6PK1217G</v>
      </c>
    </row>
    <row r="34" spans="1:6" x14ac:dyDescent="0.25">
      <c r="A34">
        <f>ROW()</f>
        <v>34</v>
      </c>
      <c r="B34">
        <f>MATCH("я",Лист1!34:34)-1</f>
        <v>2</v>
      </c>
      <c r="C34">
        <f>IF(VLOOKUP(C33,A:B,2)&gt;ROW()-MATCH(C33,C$1:C33,),C33,C33+1)</f>
        <v>18</v>
      </c>
      <c r="D34">
        <f t="shared" si="0"/>
        <v>2</v>
      </c>
      <c r="E34" t="str">
        <f>INDEX(Лист1!A:A,C34)</f>
        <v>HANSE</v>
      </c>
      <c r="F34" t="str">
        <f>INDEX(Лист1!$1:$1048576,C34,D34)</f>
        <v>6PK1220</v>
      </c>
    </row>
    <row r="35" spans="1:6" x14ac:dyDescent="0.25">
      <c r="A35">
        <f>ROW()</f>
        <v>35</v>
      </c>
      <c r="B35">
        <f>MATCH("я",Лист1!35:35)-1</f>
        <v>3</v>
      </c>
      <c r="C35">
        <f>IF(VLOOKUP(C34,A:B,2)&gt;ROW()-MATCH(C34,C$1:C34,),C34,C34+1)</f>
        <v>19</v>
      </c>
      <c r="D35">
        <f t="shared" si="0"/>
        <v>2</v>
      </c>
      <c r="E35" t="str">
        <f>INDEX(Лист1!A:A,C35)</f>
        <v>HUTCHINSON</v>
      </c>
      <c r="F35" t="str">
        <f>INDEX(Лист1!$1:$1048576,C35,D35)</f>
        <v>KHV173</v>
      </c>
    </row>
    <row r="36" spans="1:6" x14ac:dyDescent="0.25">
      <c r="A36">
        <f>ROW()</f>
        <v>36</v>
      </c>
      <c r="B36">
        <f>MATCH("я",Лист1!36:36)-1</f>
        <v>1</v>
      </c>
      <c r="C36">
        <f>IF(VLOOKUP(C35,A:B,2)&gt;ROW()-MATCH(C35,C$1:C35,),C35,C35+1)</f>
        <v>19</v>
      </c>
      <c r="D36">
        <f t="shared" si="0"/>
        <v>3</v>
      </c>
      <c r="E36" t="str">
        <f>INDEX(Лист1!A:A,C36)</f>
        <v>HUTCHINSON</v>
      </c>
      <c r="F36" t="str">
        <f>INDEX(Лист1!$1:$1048576,C36,D36)</f>
        <v xml:space="preserve"> 1217K6</v>
      </c>
    </row>
    <row r="37" spans="1:6" x14ac:dyDescent="0.25">
      <c r="A37">
        <f>ROW()</f>
        <v>37</v>
      </c>
      <c r="B37">
        <f>MATCH("я",Лист1!37:37)-1</f>
        <v>1</v>
      </c>
      <c r="C37">
        <f>IF(VLOOKUP(C36,A:B,2)&gt;ROW()-MATCH(C36,C$1:C36,),C36,C36+1)</f>
        <v>19</v>
      </c>
      <c r="D37">
        <f t="shared" si="0"/>
        <v>4</v>
      </c>
      <c r="E37" t="str">
        <f>INDEX(Лист1!A:A,C37)</f>
        <v>HUTCHINSON</v>
      </c>
      <c r="F37" t="str">
        <f>INDEX(Лист1!$1:$1048576,C37,D37)</f>
        <v xml:space="preserve"> 1220K6</v>
      </c>
    </row>
    <row r="38" spans="1:6" x14ac:dyDescent="0.25">
      <c r="A38">
        <f>ROW()</f>
        <v>38</v>
      </c>
      <c r="B38">
        <f>MATCH("я",Лист1!38:38)-1</f>
        <v>7</v>
      </c>
      <c r="C38">
        <f>IF(VLOOKUP(C37,A:B,2)&gt;ROW()-MATCH(C37,C$1:C37,),C37,C37+1)</f>
        <v>19</v>
      </c>
      <c r="D38">
        <f t="shared" si="0"/>
        <v>5</v>
      </c>
      <c r="E38" t="str">
        <f>INDEX(Лист1!A:A,C38)</f>
        <v>HUTCHINSON</v>
      </c>
      <c r="F38" t="str">
        <f>INDEX(Лист1!$1:$1048576,C38,D38)</f>
        <v xml:space="preserve"> 1218K6TK</v>
      </c>
    </row>
    <row r="39" spans="1:6" x14ac:dyDescent="0.25">
      <c r="A39">
        <f>ROW()</f>
        <v>39</v>
      </c>
      <c r="B39">
        <f>MATCH("я",Лист1!39:39)-1</f>
        <v>6</v>
      </c>
      <c r="C39">
        <f>IF(VLOOKUP(C38,A:B,2)&gt;ROW()-MATCH(C38,C$1:C38,),C38,C38+1)</f>
        <v>20</v>
      </c>
      <c r="D39">
        <f t="shared" si="0"/>
        <v>2</v>
      </c>
      <c r="E39" t="str">
        <f>INDEX(Лист1!A:A,C39)</f>
        <v>INA</v>
      </c>
      <c r="F39" t="str">
        <f>INDEX(Лист1!$1:$1048576,C39,D39)</f>
        <v>537013510</v>
      </c>
    </row>
    <row r="40" spans="1:6" x14ac:dyDescent="0.25">
      <c r="A40">
        <f>ROW()</f>
        <v>40</v>
      </c>
      <c r="B40">
        <f>MATCH("я",Лист1!40:40)-1</f>
        <v>1</v>
      </c>
      <c r="C40">
        <f>IF(VLOOKUP(C39,A:B,2)&gt;ROW()-MATCH(C39,C$1:C39,),C39,C39+1)</f>
        <v>21</v>
      </c>
      <c r="D40">
        <f t="shared" si="0"/>
        <v>2</v>
      </c>
      <c r="E40" t="str">
        <f>INDEX(Лист1!A:A,C40)</f>
        <v>IPD</v>
      </c>
      <c r="F40" t="str">
        <f>INDEX(Лист1!$1:$1048576,C40,D40)</f>
        <v>296PK1217</v>
      </c>
    </row>
    <row r="41" spans="1:6" x14ac:dyDescent="0.25">
      <c r="A41">
        <f>ROW()</f>
        <v>41</v>
      </c>
      <c r="B41">
        <f>MATCH("я",Лист1!41:41)-1</f>
        <v>1</v>
      </c>
      <c r="C41">
        <f>IF(VLOOKUP(C40,A:B,2)&gt;ROW()-MATCH(C40,C$1:C40,),C40,C40+1)</f>
        <v>22</v>
      </c>
      <c r="D41">
        <f t="shared" si="0"/>
        <v>2</v>
      </c>
      <c r="E41" t="str">
        <f>INDEX(Лист1!A:A,C41)</f>
        <v>JAPANPARTS</v>
      </c>
      <c r="F41" t="str">
        <f>INDEX(Лист1!$1:$1048576,C41,D41)</f>
        <v>DV-6PK1220</v>
      </c>
    </row>
    <row r="42" spans="1:6" x14ac:dyDescent="0.25">
      <c r="A42">
        <f>ROW()</f>
        <v>42</v>
      </c>
      <c r="B42">
        <f>MATCH("я",Лист1!42:42)-1</f>
        <v>1</v>
      </c>
      <c r="C42">
        <f>IF(VLOOKUP(C41,A:B,2)&gt;ROW()-MATCH(C41,C$1:C41,),C41,C41+1)</f>
        <v>23</v>
      </c>
      <c r="D42">
        <f t="shared" si="0"/>
        <v>2</v>
      </c>
      <c r="E42" t="str">
        <f>INDEX(Лист1!A:A,C42)</f>
        <v>JAPKO</v>
      </c>
      <c r="F42" t="str">
        <f>INDEX(Лист1!$1:$1048576,C42,D42)</f>
        <v>6PK1220</v>
      </c>
    </row>
    <row r="43" spans="1:6" x14ac:dyDescent="0.25">
      <c r="A43">
        <f>ROW()</f>
        <v>43</v>
      </c>
      <c r="B43">
        <f>MATCH("я",Лист1!43:43)-1</f>
        <v>7</v>
      </c>
      <c r="C43">
        <f>IF(VLOOKUP(C42,A:B,2)&gt;ROW()-MATCH(C42,C$1:C42,),C42,C42+1)</f>
        <v>24</v>
      </c>
      <c r="D43">
        <f t="shared" si="0"/>
        <v>2</v>
      </c>
      <c r="E43" t="str">
        <f>INDEX(Лист1!A:A,C43)</f>
        <v>KAVO PARTS</v>
      </c>
      <c r="F43" t="str">
        <f>INDEX(Лист1!$1:$1048576,C43,D43)</f>
        <v>DMV-9079</v>
      </c>
    </row>
    <row r="44" spans="1:6" x14ac:dyDescent="0.25">
      <c r="A44">
        <f>ROW()</f>
        <v>44</v>
      </c>
      <c r="B44">
        <f>MATCH("я",Лист1!44:44)-1</f>
        <v>4</v>
      </c>
      <c r="C44">
        <f>IF(VLOOKUP(C43,A:B,2)&gt;ROW()-MATCH(C43,C$1:C43,),C43,C43+1)</f>
        <v>25</v>
      </c>
      <c r="D44">
        <f t="shared" si="0"/>
        <v>2</v>
      </c>
      <c r="E44" t="str">
        <f>INDEX(Лист1!A:A,C44)</f>
        <v>LYNX</v>
      </c>
      <c r="F44" t="str">
        <f>INDEX(Лист1!$1:$1048576,C44,D44)</f>
        <v>6PK1218</v>
      </c>
    </row>
    <row r="45" spans="1:6" x14ac:dyDescent="0.25">
      <c r="A45">
        <f>ROW()</f>
        <v>45</v>
      </c>
      <c r="B45" t="e">
        <f>MATCH("я",Лист1!45:45)-1</f>
        <v>#N/A</v>
      </c>
      <c r="C45">
        <f>IF(VLOOKUP(C44,A:B,2)&gt;ROW()-MATCH(C44,C$1:C44,),C44,C44+1)</f>
        <v>26</v>
      </c>
      <c r="D45">
        <f t="shared" si="0"/>
        <v>2</v>
      </c>
      <c r="E45" t="str">
        <f>INDEX(Лист1!A:A,C45)</f>
        <v>MAGNETI MARELLI</v>
      </c>
      <c r="F45" t="str">
        <f>INDEX(Лист1!$1:$1048576,C45,D45)</f>
        <v>340611001217</v>
      </c>
    </row>
    <row r="46" spans="1:6" x14ac:dyDescent="0.25">
      <c r="A46">
        <f>ROW()</f>
        <v>46</v>
      </c>
      <c r="B46" t="e">
        <f>MATCH("я",Лист1!46:46)-1</f>
        <v>#N/A</v>
      </c>
      <c r="C46">
        <f>IF(VLOOKUP(C45,A:B,2)&gt;ROW()-MATCH(C45,C$1:C45,),C45,C45+1)</f>
        <v>27</v>
      </c>
      <c r="D46">
        <f t="shared" ref="D46:D109" si="1">IF(C46=C45,D45+1,2)</f>
        <v>2</v>
      </c>
      <c r="E46" t="str">
        <f>INDEX(Лист1!A:A,C46)</f>
        <v>MAPCO</v>
      </c>
      <c r="F46" t="str">
        <f>INDEX(Лист1!$1:$1048576,C46,D46)</f>
        <v>261220</v>
      </c>
    </row>
    <row r="47" spans="1:6" x14ac:dyDescent="0.25">
      <c r="A47">
        <f>ROW()</f>
        <v>47</v>
      </c>
      <c r="B47" t="e">
        <f>MATCH("я",Лист1!47:47)-1</f>
        <v>#N/A</v>
      </c>
      <c r="C47">
        <f>IF(VLOOKUP(C46,A:B,2)&gt;ROW()-MATCH(C46,C$1:C46,),C46,C46+1)</f>
        <v>28</v>
      </c>
      <c r="D47">
        <f t="shared" si="1"/>
        <v>2</v>
      </c>
      <c r="E47" t="str">
        <f>INDEX(Лист1!A:A,C47)</f>
        <v>MDR</v>
      </c>
      <c r="F47" t="str">
        <f>INDEX(Лист1!$1:$1048576,C47,D47)</f>
        <v>MRB561220</v>
      </c>
    </row>
    <row r="48" spans="1:6" x14ac:dyDescent="0.25">
      <c r="A48">
        <f>ROW()</f>
        <v>48</v>
      </c>
      <c r="B48" t="e">
        <f>MATCH("я",Лист1!48:48)-1</f>
        <v>#N/A</v>
      </c>
      <c r="C48">
        <f>IF(VLOOKUP(C47,A:B,2)&gt;ROW()-MATCH(C47,C$1:C47,),C47,C47+1)</f>
        <v>29</v>
      </c>
      <c r="D48">
        <f t="shared" si="1"/>
        <v>2</v>
      </c>
      <c r="E48" t="str">
        <f>INDEX(Лист1!A:A,C48)</f>
        <v>METZGER</v>
      </c>
      <c r="F48" t="str">
        <f>INDEX(Лист1!$1:$1048576,C48,D48)</f>
        <v>6PK1215</v>
      </c>
    </row>
    <row r="49" spans="1:6" x14ac:dyDescent="0.25">
      <c r="A49">
        <f>ROW()</f>
        <v>49</v>
      </c>
      <c r="B49" t="e">
        <f>MATCH("я",Лист1!49:49)-1</f>
        <v>#N/A</v>
      </c>
      <c r="C49">
        <f>IF(VLOOKUP(C48,A:B,2)&gt;ROW()-MATCH(C48,C$1:C48,),C48,C48+1)</f>
        <v>30</v>
      </c>
      <c r="D49">
        <f t="shared" si="1"/>
        <v>2</v>
      </c>
      <c r="E49" t="str">
        <f>INDEX(Лист1!A:A,C49)</f>
        <v>NIPPARTS</v>
      </c>
      <c r="F49" t="str">
        <f>INDEX(Лист1!$1:$1048576,C49,D49)</f>
        <v>N1061220</v>
      </c>
    </row>
    <row r="50" spans="1:6" x14ac:dyDescent="0.25">
      <c r="A50">
        <f>ROW()</f>
        <v>50</v>
      </c>
      <c r="B50" t="e">
        <f>MATCH("я",Лист1!50:50)-1</f>
        <v>#N/A</v>
      </c>
      <c r="C50">
        <f>IF(VLOOKUP(C49,A:B,2)&gt;ROW()-MATCH(C49,C$1:C49,),C49,C49+1)</f>
        <v>31</v>
      </c>
      <c r="D50">
        <f t="shared" si="1"/>
        <v>2</v>
      </c>
      <c r="E50" t="str">
        <f>INDEX(Лист1!A:A,C50)</f>
        <v>OPTIBELT</v>
      </c>
      <c r="F50" t="str">
        <f>INDEX(Лист1!$1:$1048576,C50,D50)</f>
        <v>6PK1218KT1</v>
      </c>
    </row>
    <row r="51" spans="1:6" x14ac:dyDescent="0.25">
      <c r="A51">
        <f>ROW()</f>
        <v>51</v>
      </c>
      <c r="B51" t="e">
        <f>MATCH("я",Лист1!51:51)-1</f>
        <v>#N/A</v>
      </c>
      <c r="C51">
        <f>IF(VLOOKUP(C50,A:B,2)&gt;ROW()-MATCH(C50,C$1:C50,),C50,C50+1)</f>
        <v>31</v>
      </c>
      <c r="D51">
        <f t="shared" si="1"/>
        <v>3</v>
      </c>
      <c r="E51" t="str">
        <f>INDEX(Лист1!A:A,C51)</f>
        <v>OPTIBELT</v>
      </c>
      <c r="F51" t="str">
        <f>INDEX(Лист1!$1:$1048576,C51,D51)</f>
        <v xml:space="preserve"> 6PK1215</v>
      </c>
    </row>
    <row r="52" spans="1:6" x14ac:dyDescent="0.25">
      <c r="A52">
        <f>ROW()</f>
        <v>52</v>
      </c>
      <c r="B52" t="e">
        <f>MATCH("я",Лист1!52:52)-1</f>
        <v>#N/A</v>
      </c>
      <c r="C52">
        <f>IF(VLOOKUP(C51,A:B,2)&gt;ROW()-MATCH(C51,C$1:C51,),C51,C51+1)</f>
        <v>32</v>
      </c>
      <c r="D52">
        <f t="shared" si="1"/>
        <v>2</v>
      </c>
      <c r="E52" t="str">
        <f>INDEX(Лист1!A:A,C52)</f>
        <v>PROCODIS FRANCE</v>
      </c>
      <c r="F52" t="str">
        <f>INDEX(Лист1!$1:$1048576,C52,D52)</f>
        <v>6PK1215</v>
      </c>
    </row>
    <row r="53" spans="1:6" x14ac:dyDescent="0.25">
      <c r="A53">
        <f>ROW()</f>
        <v>53</v>
      </c>
      <c r="B53" t="e">
        <f>MATCH("я",Лист1!53:53)-1</f>
        <v>#N/A</v>
      </c>
      <c r="C53">
        <f>IF(VLOOKUP(C52,A:B,2)&gt;ROW()-MATCH(C52,C$1:C52,),C52,C52+1)</f>
        <v>32</v>
      </c>
      <c r="D53">
        <f t="shared" si="1"/>
        <v>3</v>
      </c>
      <c r="E53" t="str">
        <f>INDEX(Лист1!A:A,C53)</f>
        <v>PROCODIS FRANCE</v>
      </c>
      <c r="F53" t="str">
        <f>INDEX(Лист1!$1:$1048576,C53,D53)</f>
        <v xml:space="preserve"> 6PK1217</v>
      </c>
    </row>
    <row r="54" spans="1:6" x14ac:dyDescent="0.25">
      <c r="A54">
        <f>ROW()</f>
        <v>54</v>
      </c>
      <c r="B54" t="e">
        <f>MATCH("я",Лист1!54:54)-1</f>
        <v>#N/A</v>
      </c>
      <c r="C54">
        <f>IF(VLOOKUP(C53,A:B,2)&gt;ROW()-MATCH(C53,C$1:C53,),C53,C53+1)</f>
        <v>33</v>
      </c>
      <c r="D54">
        <f t="shared" si="1"/>
        <v>2</v>
      </c>
      <c r="E54" t="str">
        <f>INDEX(Лист1!A:A,C54)</f>
        <v>QUINTON HAZELL</v>
      </c>
      <c r="F54" t="str">
        <f>INDEX(Лист1!$1:$1048576,C54,D54)</f>
        <v>QBR61215</v>
      </c>
    </row>
    <row r="55" spans="1:6" x14ac:dyDescent="0.25">
      <c r="A55">
        <f>ROW()</f>
        <v>55</v>
      </c>
      <c r="B55" t="e">
        <f>MATCH("я",Лист1!55:55)-1</f>
        <v>#N/A</v>
      </c>
      <c r="C55">
        <f>IF(VLOOKUP(C54,A:B,2)&gt;ROW()-MATCH(C54,C$1:C54,),C54,C54+1)</f>
        <v>34</v>
      </c>
      <c r="D55">
        <f t="shared" si="1"/>
        <v>2</v>
      </c>
      <c r="E55" t="str">
        <f>INDEX(Лист1!A:A,C55)</f>
        <v>ROULUNDS RUBBER</v>
      </c>
      <c r="F55" t="str">
        <f>INDEX(Лист1!$1:$1048576,C55,D55)</f>
        <v>6K1215</v>
      </c>
    </row>
    <row r="56" spans="1:6" x14ac:dyDescent="0.25">
      <c r="A56">
        <f>ROW()</f>
        <v>56</v>
      </c>
      <c r="B56" t="e">
        <f>MATCH("я",Лист1!56:56)-1</f>
        <v>#N/A</v>
      </c>
      <c r="C56">
        <f>IF(VLOOKUP(C55,A:B,2)&gt;ROW()-MATCH(C55,C$1:C55,),C55,C55+1)</f>
        <v>34</v>
      </c>
      <c r="D56">
        <f t="shared" si="1"/>
        <v>3</v>
      </c>
      <c r="E56" t="str">
        <f>INDEX(Лист1!A:A,C56)</f>
        <v>ROULUNDS RUBBER</v>
      </c>
      <c r="F56" t="str">
        <f>INDEX(Лист1!$1:$1048576,C56,D56)</f>
        <v xml:space="preserve"> 6K1217</v>
      </c>
    </row>
    <row r="57" spans="1:6" x14ac:dyDescent="0.25">
      <c r="A57">
        <f>ROW()</f>
        <v>57</v>
      </c>
      <c r="B57" t="e">
        <f>MATCH("я",Лист1!57:57)-1</f>
        <v>#N/A</v>
      </c>
      <c r="C57">
        <f>IF(VLOOKUP(C56,A:B,2)&gt;ROW()-MATCH(C56,C$1:C56,),C56,C56+1)</f>
        <v>35</v>
      </c>
      <c r="D57">
        <f t="shared" si="1"/>
        <v>2</v>
      </c>
      <c r="E57" t="str">
        <f>INDEX(Лист1!A:A,C57)</f>
        <v>RUVILLE</v>
      </c>
      <c r="F57" t="str">
        <f>INDEX(Лист1!$1:$1048576,C57,D57)</f>
        <v>5665180</v>
      </c>
    </row>
    <row r="58" spans="1:6" x14ac:dyDescent="0.25">
      <c r="A58">
        <f>ROW()</f>
        <v>58</v>
      </c>
      <c r="B58" t="e">
        <f>MATCH("я",Лист1!58:58)-1</f>
        <v>#N/A</v>
      </c>
      <c r="C58">
        <f>IF(VLOOKUP(C57,A:B,2)&gt;ROW()-MATCH(C57,C$1:C57,),C57,C57+1)</f>
        <v>35</v>
      </c>
      <c r="D58">
        <f t="shared" si="1"/>
        <v>3</v>
      </c>
      <c r="E58" t="str">
        <f>INDEX(Лист1!A:A,C58)</f>
        <v>RUVILLE</v>
      </c>
      <c r="F58" t="str">
        <f>INDEX(Лист1!$1:$1048576,C58,D58)</f>
        <v xml:space="preserve"> 6PK1220</v>
      </c>
    </row>
    <row r="59" spans="1:6" x14ac:dyDescent="0.25">
      <c r="A59">
        <f>ROW()</f>
        <v>59</v>
      </c>
      <c r="B59" t="e">
        <f>MATCH("я",Лист1!59:59)-1</f>
        <v>#N/A</v>
      </c>
      <c r="C59">
        <f>IF(VLOOKUP(C58,A:B,2)&gt;ROW()-MATCH(C58,C$1:C58,),C58,C58+1)</f>
        <v>35</v>
      </c>
      <c r="D59">
        <f t="shared" si="1"/>
        <v>4</v>
      </c>
      <c r="E59" t="str">
        <f>INDEX(Лист1!A:A,C59)</f>
        <v>RUVILLE</v>
      </c>
      <c r="F59" t="str">
        <f>INDEX(Лист1!$1:$1048576,C59,D59)</f>
        <v xml:space="preserve"> 6PK1218</v>
      </c>
    </row>
    <row r="60" spans="1:6" x14ac:dyDescent="0.25">
      <c r="A60">
        <f>ROW()</f>
        <v>60</v>
      </c>
      <c r="B60" t="e">
        <f>MATCH("я",Лист1!60:60)-1</f>
        <v>#N/A</v>
      </c>
      <c r="C60">
        <f>IF(VLOOKUP(C59,A:B,2)&gt;ROW()-MATCH(C59,C$1:C59,),C59,C59+1)</f>
        <v>36</v>
      </c>
      <c r="D60">
        <f t="shared" si="1"/>
        <v>2</v>
      </c>
      <c r="E60" t="str">
        <f>INDEX(Лист1!A:A,C60)</f>
        <v>SASIC</v>
      </c>
      <c r="F60" t="str">
        <f>INDEX(Лист1!$1:$1048576,C60,D60)</f>
        <v>1770054</v>
      </c>
    </row>
    <row r="61" spans="1:6" x14ac:dyDescent="0.25">
      <c r="A61">
        <f>ROW()</f>
        <v>61</v>
      </c>
      <c r="B61" t="e">
        <f>MATCH("я",Лист1!61:61)-1</f>
        <v>#N/A</v>
      </c>
      <c r="C61">
        <f>IF(VLOOKUP(C60,A:B,2)&gt;ROW()-MATCH(C60,C$1:C60,),C60,C60+1)</f>
        <v>37</v>
      </c>
      <c r="D61">
        <f t="shared" si="1"/>
        <v>2</v>
      </c>
      <c r="E61" t="str">
        <f>INDEX(Лист1!A:A,C61)</f>
        <v>SCT Germany</v>
      </c>
      <c r="F61" t="str">
        <f>INDEX(Лист1!$1:$1048576,C61,D61)</f>
        <v>6R1218</v>
      </c>
    </row>
    <row r="62" spans="1:6" x14ac:dyDescent="0.25">
      <c r="A62">
        <f>ROW()</f>
        <v>62</v>
      </c>
      <c r="B62" t="e">
        <f>MATCH("я",Лист1!62:62)-1</f>
        <v>#N/A</v>
      </c>
      <c r="C62">
        <f>IF(VLOOKUP(C61,A:B,2)&gt;ROW()-MATCH(C61,C$1:C61,),C61,C61+1)</f>
        <v>38</v>
      </c>
      <c r="D62">
        <f t="shared" si="1"/>
        <v>2</v>
      </c>
      <c r="E62" t="str">
        <f>INDEX(Лист1!A:A,C62)</f>
        <v>SKF</v>
      </c>
      <c r="F62" t="str">
        <f>INDEX(Лист1!$1:$1048576,C62,D62)</f>
        <v>VKMA33325</v>
      </c>
    </row>
    <row r="63" spans="1:6" x14ac:dyDescent="0.25">
      <c r="A63">
        <f>ROW()</f>
        <v>63</v>
      </c>
      <c r="B63" t="e">
        <f>MATCH("я",Лист1!63:63)-1</f>
        <v>#N/A</v>
      </c>
      <c r="C63">
        <f>IF(VLOOKUP(C62,A:B,2)&gt;ROW()-MATCH(C62,C$1:C62,),C62,C62+1)</f>
        <v>38</v>
      </c>
      <c r="D63">
        <f t="shared" si="1"/>
        <v>3</v>
      </c>
      <c r="E63" t="str">
        <f>INDEX(Лист1!A:A,C63)</f>
        <v>SKF</v>
      </c>
      <c r="F63" t="str">
        <f>INDEX(Лист1!$1:$1048576,C63,D63)</f>
        <v xml:space="preserve"> VKMV6PK1220</v>
      </c>
    </row>
    <row r="64" spans="1:6" x14ac:dyDescent="0.25">
      <c r="A64">
        <f>ROW()</f>
        <v>64</v>
      </c>
      <c r="B64" t="e">
        <f>MATCH("я",Лист1!64:64)-1</f>
        <v>#N/A</v>
      </c>
      <c r="C64">
        <f>IF(VLOOKUP(C63,A:B,2)&gt;ROW()-MATCH(C63,C$1:C63,),C63,C63+1)</f>
        <v>38</v>
      </c>
      <c r="D64">
        <f t="shared" si="1"/>
        <v>4</v>
      </c>
      <c r="E64" t="str">
        <f>INDEX(Лист1!A:A,C64)</f>
        <v>SKF</v>
      </c>
      <c r="F64" t="str">
        <f>INDEX(Лист1!$1:$1048576,C64,D64)</f>
        <v xml:space="preserve"> VKMA33320</v>
      </c>
    </row>
    <row r="65" spans="1:6" x14ac:dyDescent="0.25">
      <c r="A65">
        <f>ROW()</f>
        <v>65</v>
      </c>
      <c r="B65" t="e">
        <f>MATCH("я",Лист1!65:65)-1</f>
        <v>#N/A</v>
      </c>
      <c r="C65">
        <f>IF(VLOOKUP(C64,A:B,2)&gt;ROW()-MATCH(C64,C$1:C64,),C64,C64+1)</f>
        <v>38</v>
      </c>
      <c r="D65">
        <f t="shared" si="1"/>
        <v>5</v>
      </c>
      <c r="E65" t="str">
        <f>INDEX(Лист1!A:A,C65)</f>
        <v>SKF</v>
      </c>
      <c r="F65" t="str">
        <f>INDEX(Лист1!$1:$1048576,C65,D65)</f>
        <v xml:space="preserve"> VKMAF33320-2</v>
      </c>
    </row>
    <row r="66" spans="1:6" x14ac:dyDescent="0.25">
      <c r="A66">
        <f>ROW()</f>
        <v>66</v>
      </c>
      <c r="B66" t="e">
        <f>MATCH("я",Лист1!66:66)-1</f>
        <v>#N/A</v>
      </c>
      <c r="C66">
        <f>IF(VLOOKUP(C65,A:B,2)&gt;ROW()-MATCH(C65,C$1:C65,),C65,C65+1)</f>
        <v>38</v>
      </c>
      <c r="D66">
        <f t="shared" si="1"/>
        <v>6</v>
      </c>
      <c r="E66" t="str">
        <f>INDEX(Лист1!A:A,C66)</f>
        <v>SKF</v>
      </c>
      <c r="F66" t="str">
        <f>INDEX(Лист1!$1:$1048576,C66,D66)</f>
        <v xml:space="preserve"> VKMV6PK1217</v>
      </c>
    </row>
    <row r="67" spans="1:6" x14ac:dyDescent="0.25">
      <c r="A67">
        <f>ROW()</f>
        <v>67</v>
      </c>
      <c r="B67" t="e">
        <f>MATCH("я",Лист1!67:67)-1</f>
        <v>#N/A</v>
      </c>
      <c r="C67">
        <f>IF(VLOOKUP(C66,A:B,2)&gt;ROW()-MATCH(C66,C$1:C66,),C66,C66+1)</f>
        <v>38</v>
      </c>
      <c r="D67">
        <f t="shared" si="1"/>
        <v>7</v>
      </c>
      <c r="E67" t="str">
        <f>INDEX(Лист1!A:A,C67)</f>
        <v>SKF</v>
      </c>
      <c r="F67" t="str">
        <f>INDEX(Лист1!$1:$1048576,C67,D67)</f>
        <v xml:space="preserve"> VKMAF33320-1</v>
      </c>
    </row>
    <row r="68" spans="1:6" x14ac:dyDescent="0.25">
      <c r="A68">
        <f>ROW()</f>
        <v>68</v>
      </c>
      <c r="B68" t="e">
        <f>MATCH("я",Лист1!68:68)-1</f>
        <v>#N/A</v>
      </c>
      <c r="C68">
        <f>IF(VLOOKUP(C67,A:B,2)&gt;ROW()-MATCH(C67,C$1:C67,),C67,C67+1)</f>
        <v>38</v>
      </c>
      <c r="D68">
        <f t="shared" si="1"/>
        <v>8</v>
      </c>
      <c r="E68" t="str">
        <f>INDEX(Лист1!A:A,C68)</f>
        <v>SKF</v>
      </c>
      <c r="F68" t="str">
        <f>INDEX(Лист1!$1:$1048576,C68,D68)</f>
        <v xml:space="preserve"> VKMAF33320-3</v>
      </c>
    </row>
    <row r="69" spans="1:6" x14ac:dyDescent="0.25">
      <c r="A69">
        <f>ROW()</f>
        <v>69</v>
      </c>
      <c r="B69" t="e">
        <f>MATCH("я",Лист1!69:69)-1</f>
        <v>#N/A</v>
      </c>
      <c r="C69">
        <f>IF(VLOOKUP(C68,A:B,2)&gt;ROW()-MATCH(C68,C$1:C68,),C68,C68+1)</f>
        <v>39</v>
      </c>
      <c r="D69">
        <f t="shared" si="1"/>
        <v>2</v>
      </c>
      <c r="E69" t="str">
        <f>INDEX(Лист1!A:A,C69)</f>
        <v>SNR</v>
      </c>
      <c r="F69" t="str">
        <f>INDEX(Лист1!$1:$1048576,C69,D69)</f>
        <v>CA6PK1215</v>
      </c>
    </row>
    <row r="70" spans="1:6" x14ac:dyDescent="0.25">
      <c r="A70">
        <f>ROW()</f>
        <v>70</v>
      </c>
      <c r="B70" t="e">
        <f>MATCH("я",Лист1!70:70)-1</f>
        <v>#N/A</v>
      </c>
      <c r="C70">
        <f>IF(VLOOKUP(C69,A:B,2)&gt;ROW()-MATCH(C69,C$1:C69,),C69,C69+1)</f>
        <v>39</v>
      </c>
      <c r="D70">
        <f t="shared" si="1"/>
        <v>3</v>
      </c>
      <c r="E70" t="str">
        <f>INDEX(Лист1!A:A,C70)</f>
        <v>SNR</v>
      </c>
      <c r="F70" t="str">
        <f>INDEX(Лист1!$1:$1048576,C70,D70)</f>
        <v xml:space="preserve"> 6PK1220</v>
      </c>
    </row>
    <row r="71" spans="1:6" x14ac:dyDescent="0.25">
      <c r="A71">
        <f>ROW()</f>
        <v>71</v>
      </c>
      <c r="B71" t="e">
        <f>MATCH("я",Лист1!71:71)-1</f>
        <v>#N/A</v>
      </c>
      <c r="C71">
        <f>IF(VLOOKUP(C70,A:B,2)&gt;ROW()-MATCH(C70,C$1:C70,),C70,C70+1)</f>
        <v>39</v>
      </c>
      <c r="D71">
        <f t="shared" si="1"/>
        <v>4</v>
      </c>
      <c r="E71" t="str">
        <f>INDEX(Лист1!A:A,C71)</f>
        <v>SNR</v>
      </c>
      <c r="F71" t="str">
        <f>INDEX(Лист1!$1:$1048576,C71,D71)</f>
        <v xml:space="preserve"> KA85923</v>
      </c>
    </row>
    <row r="72" spans="1:6" x14ac:dyDescent="0.25">
      <c r="A72">
        <f>ROW()</f>
        <v>72</v>
      </c>
      <c r="B72" t="e">
        <f>MATCH("я",Лист1!72:72)-1</f>
        <v>#N/A</v>
      </c>
      <c r="C72">
        <f>IF(VLOOKUP(C71,A:B,2)&gt;ROW()-MATCH(C71,C$1:C71,),C71,C71+1)</f>
        <v>39</v>
      </c>
      <c r="D72">
        <f t="shared" si="1"/>
        <v>5</v>
      </c>
      <c r="E72" t="str">
        <f>INDEX(Лист1!A:A,C72)</f>
        <v>SNR</v>
      </c>
      <c r="F72" t="str">
        <f>INDEX(Лист1!$1:$1048576,C72,D72)</f>
        <v xml:space="preserve"> 6PK1217</v>
      </c>
    </row>
    <row r="73" spans="1:6" x14ac:dyDescent="0.25">
      <c r="A73">
        <f>ROW()</f>
        <v>73</v>
      </c>
      <c r="B73" t="e">
        <f>MATCH("я",Лист1!73:73)-1</f>
        <v>#N/A</v>
      </c>
      <c r="C73">
        <f>IF(VLOOKUP(C72,A:B,2)&gt;ROW()-MATCH(C72,C$1:C72,),C72,C72+1)</f>
        <v>39</v>
      </c>
      <c r="D73">
        <f t="shared" si="1"/>
        <v>6</v>
      </c>
      <c r="E73" t="str">
        <f>INDEX(Лист1!A:A,C73)</f>
        <v>SNR</v>
      </c>
      <c r="F73" t="str">
        <f>INDEX(Лист1!$1:$1048576,C73,D73)</f>
        <v xml:space="preserve"> 6PK1215</v>
      </c>
    </row>
    <row r="74" spans="1:6" x14ac:dyDescent="0.25">
      <c r="A74">
        <f>ROW()</f>
        <v>74</v>
      </c>
      <c r="B74" t="e">
        <f>MATCH("я",Лист1!74:74)-1</f>
        <v>#N/A</v>
      </c>
      <c r="C74">
        <f>IF(VLOOKUP(C73,A:B,2)&gt;ROW()-MATCH(C73,C$1:C73,),C73,C73+1)</f>
        <v>39</v>
      </c>
      <c r="D74">
        <f t="shared" si="1"/>
        <v>7</v>
      </c>
      <c r="E74" t="str">
        <f>INDEX(Лист1!A:A,C74)</f>
        <v>SNR</v>
      </c>
      <c r="F74" t="str">
        <f>INDEX(Лист1!$1:$1048576,C74,D74)</f>
        <v xml:space="preserve"> CA6PK1220</v>
      </c>
    </row>
    <row r="75" spans="1:6" x14ac:dyDescent="0.25">
      <c r="A75">
        <f>ROW()</f>
        <v>75</v>
      </c>
      <c r="B75" t="e">
        <f>MATCH("я",Лист1!75:75)-1</f>
        <v>#N/A</v>
      </c>
      <c r="C75">
        <f>IF(VLOOKUP(C74,A:B,2)&gt;ROW()-MATCH(C74,C$1:C74,),C74,C74+1)</f>
        <v>40</v>
      </c>
      <c r="D75">
        <f t="shared" si="1"/>
        <v>2</v>
      </c>
      <c r="E75" t="str">
        <f>INDEX(Лист1!A:A,C75)</f>
        <v>SWAG</v>
      </c>
      <c r="F75" t="str">
        <f>INDEX(Лист1!$1:$1048576,C75,D75)</f>
        <v>62938424</v>
      </c>
    </row>
    <row r="76" spans="1:6" x14ac:dyDescent="0.25">
      <c r="A76">
        <f>ROW()</f>
        <v>76</v>
      </c>
      <c r="B76" t="e">
        <f>MATCH("я",Лист1!76:76)-1</f>
        <v>#N/A</v>
      </c>
      <c r="C76">
        <f>IF(VLOOKUP(C75,A:B,2)&gt;ROW()-MATCH(C75,C$1:C75,),C75,C75+1)</f>
        <v>41</v>
      </c>
      <c r="D76">
        <f t="shared" si="1"/>
        <v>2</v>
      </c>
      <c r="E76" t="str">
        <f>INDEX(Лист1!A:A,C76)</f>
        <v>TRICLO</v>
      </c>
      <c r="F76" t="str">
        <f>INDEX(Лист1!$1:$1048576,C76,D76)</f>
        <v>421234</v>
      </c>
    </row>
    <row r="77" spans="1:6" x14ac:dyDescent="0.25">
      <c r="A77">
        <f>ROW()</f>
        <v>77</v>
      </c>
      <c r="B77" t="e">
        <f>MATCH("я",Лист1!77:77)-1</f>
        <v>#N/A</v>
      </c>
      <c r="C77">
        <f>IF(VLOOKUP(C76,A:B,2)&gt;ROW()-MATCH(C76,C$1:C76,),C76,C76+1)</f>
        <v>42</v>
      </c>
      <c r="D77">
        <f t="shared" si="1"/>
        <v>2</v>
      </c>
      <c r="E77" t="str">
        <f>INDEX(Лист1!A:A,C77)</f>
        <v>TRISCAN</v>
      </c>
      <c r="F77" t="str">
        <f>INDEX(Лист1!$1:$1048576,C77,D77)</f>
        <v>8640601220</v>
      </c>
    </row>
    <row r="78" spans="1:6" x14ac:dyDescent="0.25">
      <c r="A78">
        <f>ROW()</f>
        <v>78</v>
      </c>
      <c r="B78" t="e">
        <f>MATCH("я",Лист1!78:78)-1</f>
        <v>#N/A</v>
      </c>
      <c r="C78">
        <f>IF(VLOOKUP(C77,A:B,2)&gt;ROW()-MATCH(C77,C$1:C77,),C77,C77+1)</f>
        <v>43</v>
      </c>
      <c r="D78">
        <f t="shared" si="1"/>
        <v>2</v>
      </c>
      <c r="E78" t="str">
        <f>INDEX(Лист1!A:A,C78)</f>
        <v>VEYANCE</v>
      </c>
      <c r="F78" t="str">
        <f>INDEX(Лист1!$1:$1048576,C78,D78)</f>
        <v>6PK1217E</v>
      </c>
    </row>
    <row r="79" spans="1:6" x14ac:dyDescent="0.25">
      <c r="A79">
        <f>ROW()</f>
        <v>79</v>
      </c>
      <c r="B79" t="e">
        <f>MATCH("я",Лист1!79:79)-1</f>
        <v>#N/A</v>
      </c>
      <c r="C79">
        <f>IF(VLOOKUP(C78,A:B,2)&gt;ROW()-MATCH(C78,C$1:C78,),C78,C78+1)</f>
        <v>43</v>
      </c>
      <c r="D79">
        <f t="shared" si="1"/>
        <v>3</v>
      </c>
      <c r="E79" t="str">
        <f>INDEX(Лист1!A:A,C79)</f>
        <v>VEYANCE</v>
      </c>
      <c r="F79" t="str">
        <f>INDEX(Лист1!$1:$1048576,C79,D79)</f>
        <v xml:space="preserve"> 6PK1215G</v>
      </c>
    </row>
    <row r="80" spans="1:6" x14ac:dyDescent="0.25">
      <c r="A80">
        <f>ROW()</f>
        <v>80</v>
      </c>
      <c r="B80" t="e">
        <f>MATCH("я",Лист1!80:80)-1</f>
        <v>#N/A</v>
      </c>
      <c r="C80">
        <f>IF(VLOOKUP(C79,A:B,2)&gt;ROW()-MATCH(C79,C$1:C79,),C79,C79+1)</f>
        <v>43</v>
      </c>
      <c r="D80">
        <f t="shared" si="1"/>
        <v>4</v>
      </c>
      <c r="E80" t="str">
        <f>INDEX(Лист1!A:A,C80)</f>
        <v>VEYANCE</v>
      </c>
      <c r="F80" t="str">
        <f>INDEX(Лист1!$1:$1048576,C80,D80)</f>
        <v xml:space="preserve"> 6PK1217G</v>
      </c>
    </row>
    <row r="81" spans="1:6" x14ac:dyDescent="0.25">
      <c r="A81">
        <f>ROW()</f>
        <v>81</v>
      </c>
      <c r="B81" t="e">
        <f>MATCH("я",Лист1!81:81)-1</f>
        <v>#N/A</v>
      </c>
      <c r="C81">
        <f>IF(VLOOKUP(C80,A:B,2)&gt;ROW()-MATCH(C80,C$1:C80,),C80,C80+1)</f>
        <v>43</v>
      </c>
      <c r="D81">
        <f t="shared" si="1"/>
        <v>5</v>
      </c>
      <c r="E81" t="str">
        <f>INDEX(Лист1!A:A,C81)</f>
        <v>VEYANCE</v>
      </c>
      <c r="F81" t="str">
        <f>INDEX(Лист1!$1:$1048576,C81,D81)</f>
        <v xml:space="preserve"> 6PK1220</v>
      </c>
    </row>
    <row r="82" spans="1:6" x14ac:dyDescent="0.25">
      <c r="A82">
        <f>ROW()</f>
        <v>82</v>
      </c>
      <c r="B82" t="e">
        <f>MATCH("я",Лист1!82:82)-1</f>
        <v>#N/A</v>
      </c>
      <c r="C82">
        <f>IF(VLOOKUP(C81,A:B,2)&gt;ROW()-MATCH(C81,C$1:C81,),C81,C81+1)</f>
        <v>43</v>
      </c>
      <c r="D82">
        <f t="shared" si="1"/>
        <v>6</v>
      </c>
      <c r="E82" t="str">
        <f>INDEX(Лист1!A:A,C82)</f>
        <v>VEYANCE</v>
      </c>
      <c r="F82" t="str">
        <f>INDEX(Лист1!$1:$1048576,C82,D82)</f>
        <v xml:space="preserve"> 6PK1217</v>
      </c>
    </row>
    <row r="83" spans="1:6" x14ac:dyDescent="0.25">
      <c r="A83">
        <f>ROW()</f>
        <v>83</v>
      </c>
      <c r="B83" t="e">
        <f>MATCH("я",Лист1!83:83)-1</f>
        <v>#N/A</v>
      </c>
      <c r="C83">
        <f>IF(VLOOKUP(C82,A:B,2)&gt;ROW()-MATCH(C82,C$1:C82,),C82,C82+1)</f>
        <v>43</v>
      </c>
      <c r="D83">
        <f t="shared" si="1"/>
        <v>7</v>
      </c>
      <c r="E83" t="str">
        <f>INDEX(Лист1!A:A,C83)</f>
        <v>VEYANCE</v>
      </c>
      <c r="F83" t="str">
        <f>INDEX(Лист1!$1:$1048576,C83,D83)</f>
        <v xml:space="preserve"> 6PK1215</v>
      </c>
    </row>
    <row r="84" spans="1:6" x14ac:dyDescent="0.25">
      <c r="A84">
        <f>ROW()</f>
        <v>84</v>
      </c>
      <c r="B84" t="e">
        <f>MATCH("я",Лист1!84:84)-1</f>
        <v>#N/A</v>
      </c>
      <c r="C84">
        <f>IF(VLOOKUP(C83,A:B,2)&gt;ROW()-MATCH(C83,C$1:C83,),C83,C83+1)</f>
        <v>43</v>
      </c>
      <c r="D84">
        <f t="shared" si="1"/>
        <v>8</v>
      </c>
      <c r="E84" t="str">
        <f>INDEX(Лист1!A:A,C84)</f>
        <v>VEYANCE</v>
      </c>
      <c r="F84" t="str">
        <f>INDEX(Лист1!$1:$1048576,C84,D84)</f>
        <v xml:space="preserve"> 6PK1215E</v>
      </c>
    </row>
    <row r="85" spans="1:6" x14ac:dyDescent="0.25">
      <c r="A85">
        <f>ROW()</f>
        <v>85</v>
      </c>
      <c r="B85" t="e">
        <f>MATCH("я",Лист1!85:85)-1</f>
        <v>#N/A</v>
      </c>
      <c r="C85">
        <f>IF(VLOOKUP(C84,A:B,2)&gt;ROW()-MATCH(C84,C$1:C84,),C84,C84+1)</f>
        <v>44</v>
      </c>
      <c r="D85">
        <f t="shared" si="1"/>
        <v>2</v>
      </c>
      <c r="E85" t="str">
        <f>INDEX(Лист1!A:A,C85)</f>
        <v>WILMINK GROUP</v>
      </c>
      <c r="F85" t="str">
        <f>INDEX(Лист1!$1:$1048576,C85,D85)</f>
        <v>WG1153783</v>
      </c>
    </row>
    <row r="86" spans="1:6" x14ac:dyDescent="0.25">
      <c r="A86">
        <f>ROW()</f>
        <v>86</v>
      </c>
      <c r="B86" t="e">
        <f>MATCH("я",Лист1!86:86)-1</f>
        <v>#N/A</v>
      </c>
      <c r="C86">
        <f>IF(VLOOKUP(C85,A:B,2)&gt;ROW()-MATCH(C85,C$1:C85,),C85,C85+1)</f>
        <v>44</v>
      </c>
      <c r="D86">
        <f t="shared" si="1"/>
        <v>3</v>
      </c>
      <c r="E86" t="str">
        <f>INDEX(Лист1!A:A,C86)</f>
        <v>WILMINK GROUP</v>
      </c>
      <c r="F86" t="str">
        <f>INDEX(Лист1!$1:$1048576,C86,D86)</f>
        <v xml:space="preserve"> WG1153037</v>
      </c>
    </row>
    <row r="87" spans="1:6" x14ac:dyDescent="0.25">
      <c r="A87">
        <f>ROW()</f>
        <v>87</v>
      </c>
      <c r="B87" t="e">
        <f>MATCH("я",Лист1!87:87)-1</f>
        <v>#N/A</v>
      </c>
      <c r="C87">
        <f>IF(VLOOKUP(C86,A:B,2)&gt;ROW()-MATCH(C86,C$1:C86,),C86,C86+1)</f>
        <v>44</v>
      </c>
      <c r="D87">
        <f t="shared" si="1"/>
        <v>4</v>
      </c>
      <c r="E87" t="str">
        <f>INDEX(Лист1!A:A,C87)</f>
        <v>WILMINK GROUP</v>
      </c>
      <c r="F87" t="str">
        <f>INDEX(Лист1!$1:$1048576,C87,D87)</f>
        <v xml:space="preserve"> WG1235321</v>
      </c>
    </row>
    <row r="88" spans="1:6" x14ac:dyDescent="0.25">
      <c r="A88">
        <f>ROW()</f>
        <v>88</v>
      </c>
      <c r="B88" t="e">
        <f>MATCH("я",Лист1!88:88)-1</f>
        <v>#N/A</v>
      </c>
      <c r="C88">
        <f>IF(VLOOKUP(C87,A:B,2)&gt;ROW()-MATCH(C87,C$1:C87,),C87,C87+1)</f>
        <v>44</v>
      </c>
      <c r="D88">
        <f t="shared" si="1"/>
        <v>5</v>
      </c>
      <c r="E88" t="str">
        <f>INDEX(Лист1!A:A,C88)</f>
        <v>WILMINK GROUP</v>
      </c>
      <c r="F88" t="str">
        <f>INDEX(Лист1!$1:$1048576,C88,D88)</f>
        <v xml:space="preserve"> WG1172224</v>
      </c>
    </row>
    <row r="89" spans="1:6" x14ac:dyDescent="0.25">
      <c r="A89">
        <f>ROW()</f>
        <v>89</v>
      </c>
      <c r="B89" t="e">
        <f>MATCH("я",Лист1!89:89)-1</f>
        <v>#N/A</v>
      </c>
      <c r="C89">
        <f>IF(VLOOKUP(C88,A:B,2)&gt;ROW()-MATCH(C88,C$1:C88,),C88,C88+1)</f>
        <v>45</v>
      </c>
      <c r="D89">
        <f t="shared" si="1"/>
        <v>2</v>
      </c>
      <c r="E89">
        <f>INDEX(Лист1!A:A,C89)</f>
        <v>0</v>
      </c>
      <c r="F89">
        <f>INDEX(Лист1!$1:$1048576,C89,D89)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Михилев Илья Олегович</dc:creator>
  <cp:lastModifiedBy>Коля</cp:lastModifiedBy>
  <dcterms:created xsi:type="dcterms:W3CDTF">2024-10-30T08:47:34Z</dcterms:created>
  <dcterms:modified xsi:type="dcterms:W3CDTF">2024-10-30T09:30:29Z</dcterms:modified>
</cp:coreProperties>
</file>