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filterPrivacy="1" defaultThemeVersion="124226"/>
  <xr:revisionPtr revIDLastSave="0" documentId="13_ncr:1_{E85D0522-9EC5-42EF-A4FA-F59098CB022D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18" i="1"/>
  <c r="L19" i="1"/>
  <c r="L20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G10" i="1"/>
  <c r="J18" i="1"/>
  <c r="M9" i="1"/>
  <c r="I9" i="1"/>
  <c r="H10" i="1"/>
  <c r="H8" i="1"/>
  <c r="G8" i="1"/>
  <c r="F9" i="1"/>
  <c r="E9" i="1"/>
  <c r="N9" i="1"/>
  <c r="O18" i="1"/>
  <c r="P18" i="1"/>
  <c r="O19" i="1"/>
  <c r="P19" i="1"/>
  <c r="O20" i="1"/>
  <c r="P20" i="1"/>
  <c r="O21" i="1"/>
  <c r="P21" i="1"/>
  <c r="Q21" i="1" s="1"/>
  <c r="O22" i="1"/>
  <c r="P22" i="1"/>
  <c r="O23" i="1"/>
  <c r="P23" i="1"/>
  <c r="O24" i="1"/>
  <c r="Q24" i="1" s="1"/>
  <c r="P24" i="1"/>
  <c r="O25" i="1"/>
  <c r="P25" i="1"/>
  <c r="O26" i="1"/>
  <c r="P26" i="1"/>
  <c r="O27" i="1"/>
  <c r="P27" i="1"/>
  <c r="Q27" i="1" s="1"/>
  <c r="O28" i="1"/>
  <c r="P28" i="1"/>
  <c r="O29" i="1"/>
  <c r="P29" i="1"/>
  <c r="Q29" i="1" s="1"/>
  <c r="O30" i="1"/>
  <c r="P30" i="1"/>
  <c r="O31" i="1"/>
  <c r="P31" i="1"/>
  <c r="O32" i="1"/>
  <c r="P32" i="1"/>
  <c r="Q32" i="1" s="1"/>
  <c r="O33" i="1"/>
  <c r="P33" i="1"/>
  <c r="O34" i="1"/>
  <c r="P34" i="1"/>
  <c r="O35" i="1"/>
  <c r="P35" i="1"/>
  <c r="Q35" i="1" s="1"/>
  <c r="O36" i="1"/>
  <c r="Q36" i="1" s="1"/>
  <c r="P36" i="1"/>
  <c r="O37" i="1"/>
  <c r="P37" i="1"/>
  <c r="O38" i="1"/>
  <c r="P38" i="1"/>
  <c r="Q38" i="1" s="1"/>
  <c r="O39" i="1"/>
  <c r="P39" i="1"/>
  <c r="O40" i="1"/>
  <c r="P40" i="1"/>
  <c r="Q40" i="1" s="1"/>
  <c r="O41" i="1"/>
  <c r="P41" i="1"/>
  <c r="O42" i="1"/>
  <c r="P42" i="1"/>
  <c r="O43" i="1"/>
  <c r="P43" i="1"/>
  <c r="O44" i="1"/>
  <c r="P44" i="1"/>
  <c r="O45" i="1"/>
  <c r="P45" i="1"/>
  <c r="O46" i="1"/>
  <c r="P46" i="1"/>
  <c r="Q46" i="1" s="1"/>
  <c r="O47" i="1"/>
  <c r="P47" i="1"/>
  <c r="Q18" i="1"/>
  <c r="P17" i="1"/>
  <c r="O17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7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Q34" i="1"/>
  <c r="F34" i="1"/>
  <c r="F33" i="1"/>
  <c r="F32" i="1"/>
  <c r="F31" i="1"/>
  <c r="F30" i="1"/>
  <c r="F29" i="1"/>
  <c r="Q28" i="1"/>
  <c r="F28" i="1"/>
  <c r="F27" i="1"/>
  <c r="F26" i="1"/>
  <c r="F49" i="1" s="1"/>
  <c r="F25" i="1"/>
  <c r="F24" i="1"/>
  <c r="F23" i="1"/>
  <c r="F22" i="1"/>
  <c r="F21" i="1"/>
  <c r="F20" i="1"/>
  <c r="F19" i="1"/>
  <c r="F18" i="1"/>
  <c r="F17" i="1"/>
  <c r="Q47" i="1" l="1"/>
  <c r="Q42" i="1"/>
  <c r="Q43" i="1"/>
  <c r="Q25" i="1"/>
  <c r="Q19" i="1"/>
  <c r="Q26" i="1"/>
  <c r="Q20" i="1"/>
  <c r="Q45" i="1"/>
  <c r="Q39" i="1"/>
  <c r="F50" i="1"/>
  <c r="Q17" i="1"/>
  <c r="L50" i="1"/>
  <c r="Q22" i="1"/>
  <c r="Q30" i="1"/>
  <c r="Q44" i="1"/>
  <c r="Q23" i="1"/>
  <c r="Q31" i="1"/>
  <c r="Q33" i="1"/>
  <c r="Q37" i="1"/>
  <c r="Q41" i="1"/>
  <c r="L49" i="1" l="1"/>
  <c r="Q50" i="1"/>
  <c r="Q49" i="1"/>
</calcChain>
</file>

<file path=xl/sharedStrings.xml><?xml version="1.0" encoding="utf-8"?>
<sst xmlns="http://schemas.openxmlformats.org/spreadsheetml/2006/main" count="70" uniqueCount="46">
  <si>
    <t>А</t>
  </si>
  <si>
    <t>В</t>
  </si>
  <si>
    <t>Объект</t>
  </si>
  <si>
    <t>Отклонение</t>
  </si>
  <si>
    <t>пары ед.</t>
  </si>
  <si>
    <t>пары %</t>
  </si>
  <si>
    <t>Макс. Расхожд</t>
  </si>
  <si>
    <t>массив. Ед.</t>
  </si>
  <si>
    <t>Мин. Расхожд.</t>
  </si>
  <si>
    <t>баланс. Знач</t>
  </si>
  <si>
    <t>Соотношение</t>
  </si>
  <si>
    <t>А/В</t>
  </si>
  <si>
    <t xml:space="preserve">Равное </t>
  </si>
  <si>
    <t>соотн. А/В</t>
  </si>
  <si>
    <t xml:space="preserve">Диапазон </t>
  </si>
  <si>
    <t>расхожд.</t>
  </si>
  <si>
    <t xml:space="preserve">Значение </t>
  </si>
  <si>
    <t>центра</t>
  </si>
  <si>
    <t xml:space="preserve">от знач. баланса </t>
  </si>
  <si>
    <t>от зн. баланса %</t>
  </si>
  <si>
    <t>Дата</t>
  </si>
  <si>
    <t>тек. расхождение</t>
  </si>
  <si>
    <t>Разница</t>
  </si>
  <si>
    <t>пары</t>
  </si>
  <si>
    <t>исходник</t>
  </si>
  <si>
    <t>%</t>
  </si>
  <si>
    <t>Изменения %</t>
  </si>
  <si>
    <t>Значения</t>
  </si>
  <si>
    <t>Равный баланс</t>
  </si>
  <si>
    <t>от равного баланса</t>
  </si>
  <si>
    <t>Max</t>
  </si>
  <si>
    <t>Min</t>
  </si>
  <si>
    <t xml:space="preserve">Должно </t>
  </si>
  <si>
    <t>показывать</t>
  </si>
  <si>
    <t xml:space="preserve">Затем, при подстановке новых значений (светло-желтые ячейки), программа дожна автоматически считать текущее расхождение пары от равного баланса (центра) в процентах. </t>
  </si>
  <si>
    <t>Новые</t>
  </si>
  <si>
    <t>значения</t>
  </si>
  <si>
    <t>Формулы</t>
  </si>
  <si>
    <t xml:space="preserve">                        Вспомогательные расчеты</t>
  </si>
  <si>
    <t>Причем максимальные значения расхождений в обе стороны, должны определяться как 100% или -100%, а центральный баланс задается как 0%. При превышении максимальных значений, программа должа показать, например+ 110% или -120%</t>
  </si>
  <si>
    <t>Центральный</t>
  </si>
  <si>
    <t>Есть динамика изменений двух объектов по каждому дню, массив А и массив В. Задача, определить исторический диапазон расхождений А и В, найти равновесный баланс (центр соотношений) и максимальные значения расхождений в обе стороны.</t>
  </si>
  <si>
    <t>Формула для B</t>
  </si>
  <si>
    <t>?</t>
  </si>
  <si>
    <t>Таблица 1</t>
  </si>
  <si>
    <t xml:space="preserve">Простыми словами: нам нужно узнать, насколько процентов "В" отклонилась от центра соотнош. с плавающей "А", исходя из заданого диапазона расхождений. Предварительные расчеты как смог вытащил.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</si>
</sst>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sz val="10"/>
      <color rgb="FF2D7A8F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  <font>
      <b/>
      <sz val="11"/>
      <color rgb="FFFC977C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11711A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EFD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5E7"/>
        <bgColor indexed="64"/>
      </patternFill>
    </fill>
    <fill>
      <patternFill patternType="solid">
        <fgColor rgb="FFFFE5DD"/>
        <bgColor indexed="64"/>
      </patternFill>
    </fill>
    <fill>
      <patternFill patternType="solid">
        <fgColor rgb="FFFBF4CD"/>
        <bgColor indexed="64"/>
      </patternFill>
    </fill>
    <fill>
      <patternFill patternType="solid">
        <fgColor rgb="FFC5EDC5"/>
        <bgColor indexed="64"/>
      </patternFill>
    </fill>
    <fill>
      <patternFill patternType="solid">
        <fgColor rgb="FFF5D2C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2" fillId="6" borderId="0" xfId="0" applyFont="1" applyFill="1"/>
    <xf numFmtId="165" fontId="3" fillId="7" borderId="1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2" fontId="7" fillId="7" borderId="8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7" borderId="2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4" fillId="9" borderId="9" xfId="0" applyNumberFormat="1" applyFont="1" applyFill="1" applyBorder="1" applyAlignment="1">
      <alignment horizontal="center"/>
    </xf>
    <xf numFmtId="2" fontId="4" fillId="7" borderId="9" xfId="1" applyNumberFormat="1" applyFont="1" applyFill="1" applyBorder="1" applyAlignment="1">
      <alignment horizontal="center"/>
    </xf>
    <xf numFmtId="14" fontId="4" fillId="5" borderId="10" xfId="0" applyNumberFormat="1" applyFont="1" applyFill="1" applyBorder="1" applyAlignment="1">
      <alignment horizontal="center"/>
    </xf>
    <xf numFmtId="2" fontId="4" fillId="7" borderId="10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10" borderId="2" xfId="1" applyNumberFormat="1" applyFont="1" applyFill="1" applyBorder="1" applyAlignment="1">
      <alignment horizontal="center"/>
    </xf>
    <xf numFmtId="2" fontId="7" fillId="10" borderId="8" xfId="0" applyNumberFormat="1" applyFont="1" applyFill="1" applyBorder="1" applyAlignment="1">
      <alignment horizontal="center"/>
    </xf>
    <xf numFmtId="2" fontId="10" fillId="3" borderId="0" xfId="0" applyNumberFormat="1" applyFont="1" applyFill="1"/>
    <xf numFmtId="2" fontId="10" fillId="6" borderId="0" xfId="0" applyNumberFormat="1" applyFont="1" applyFill="1"/>
    <xf numFmtId="0" fontId="11" fillId="12" borderId="0" xfId="0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9" fontId="0" fillId="0" borderId="0" xfId="0" applyNumberFormat="1"/>
    <xf numFmtId="9" fontId="11" fillId="0" borderId="0" xfId="0" applyNumberFormat="1" applyFont="1"/>
    <xf numFmtId="9" fontId="12" fillId="0" borderId="0" xfId="0" applyNumberFormat="1" applyFont="1"/>
    <xf numFmtId="0" fontId="13" fillId="0" borderId="0" xfId="0" applyFont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2" fontId="0" fillId="7" borderId="13" xfId="0" applyNumberForma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11711A"/>
      <color rgb="FFF5D2CB"/>
      <color rgb="FFC5EDC5"/>
      <color rgb="FFBFEBBF"/>
      <color rgb="FFFBF4CD"/>
      <color rgb="FFFEFDE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12" workbookViewId="0">
      <selection activeCell="L17" sqref="L17"/>
    </sheetView>
  </sheetViews>
  <sheetFormatPr defaultRowHeight="15" x14ac:dyDescent="0.25"/>
  <cols>
    <col min="3" max="3" width="10.28515625" customWidth="1"/>
    <col min="4" max="5" width="14.28515625" customWidth="1"/>
    <col min="6" max="6" width="14.5703125" customWidth="1"/>
    <col min="7" max="7" width="15.42578125" customWidth="1"/>
    <col min="8" max="8" width="16.140625" customWidth="1"/>
    <col min="9" max="9" width="17.5703125" customWidth="1"/>
    <col min="10" max="10" width="18.140625" customWidth="1"/>
    <col min="11" max="11" width="15.5703125" customWidth="1"/>
    <col min="12" max="12" width="16.28515625" customWidth="1"/>
    <col min="13" max="13" width="16.140625" customWidth="1"/>
    <col min="14" max="14" width="16.7109375" customWidth="1"/>
    <col min="15" max="15" width="14.85546875" customWidth="1"/>
    <col min="16" max="16" width="15" customWidth="1"/>
    <col min="17" max="17" width="14.5703125" customWidth="1"/>
    <col min="18" max="18" width="13.42578125" customWidth="1"/>
    <col min="19" max="19" width="11.28515625" customWidth="1"/>
  </cols>
  <sheetData>
    <row r="1" spans="1:17" x14ac:dyDescent="0.25">
      <c r="A1" s="5"/>
      <c r="B1" s="5" t="s">
        <v>41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25">
      <c r="A2" s="5"/>
      <c r="B2" s="5" t="s">
        <v>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5"/>
      <c r="B3" s="5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5"/>
      <c r="B4" s="5" t="s"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5"/>
      <c r="B5" s="1" t="s">
        <v>2</v>
      </c>
      <c r="C5" s="1" t="s">
        <v>35</v>
      </c>
      <c r="D5" s="1" t="s">
        <v>40</v>
      </c>
      <c r="E5" s="1" t="s">
        <v>10</v>
      </c>
      <c r="F5" s="1" t="s">
        <v>12</v>
      </c>
      <c r="G5" s="1" t="s">
        <v>3</v>
      </c>
      <c r="H5" s="1" t="s">
        <v>3</v>
      </c>
      <c r="I5" s="1" t="s">
        <v>21</v>
      </c>
      <c r="J5" s="1" t="s">
        <v>21</v>
      </c>
      <c r="K5" s="3" t="s">
        <v>8</v>
      </c>
      <c r="L5" s="2" t="s">
        <v>6</v>
      </c>
      <c r="M5" s="1" t="s">
        <v>14</v>
      </c>
      <c r="N5" s="1" t="s">
        <v>16</v>
      </c>
      <c r="O5" s="5"/>
      <c r="P5" s="5"/>
      <c r="Q5" s="5"/>
    </row>
    <row r="6" spans="1:17" x14ac:dyDescent="0.25">
      <c r="A6" s="5"/>
      <c r="B6" s="1"/>
      <c r="C6" s="1" t="s">
        <v>36</v>
      </c>
      <c r="D6" s="1" t="s">
        <v>9</v>
      </c>
      <c r="E6" s="1" t="s">
        <v>11</v>
      </c>
      <c r="F6" s="1" t="s">
        <v>13</v>
      </c>
      <c r="G6" s="1" t="s">
        <v>18</v>
      </c>
      <c r="H6" s="1" t="s">
        <v>19</v>
      </c>
      <c r="I6" s="1" t="s">
        <v>4</v>
      </c>
      <c r="J6" s="1" t="s">
        <v>5</v>
      </c>
      <c r="K6" s="1" t="s">
        <v>7</v>
      </c>
      <c r="L6" s="1" t="s">
        <v>7</v>
      </c>
      <c r="M6" s="1" t="s">
        <v>15</v>
      </c>
      <c r="N6" s="1" t="s">
        <v>17</v>
      </c>
      <c r="O6" s="5"/>
      <c r="P6" s="5"/>
      <c r="Q6" s="5"/>
    </row>
    <row r="7" spans="1:17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5"/>
      <c r="B8" s="1" t="s">
        <v>0</v>
      </c>
      <c r="C8" s="24">
        <v>3348</v>
      </c>
      <c r="D8" s="22">
        <v>3565.68</v>
      </c>
      <c r="E8" s="5"/>
      <c r="F8" s="5"/>
      <c r="G8" s="21">
        <f>C8-D8</f>
        <v>-217.67999999999984</v>
      </c>
      <c r="H8" s="21">
        <f>(C8-D8)/D8*100</f>
        <v>-6.1048663929460814</v>
      </c>
      <c r="I8" s="5"/>
      <c r="J8" s="5"/>
      <c r="K8" s="5"/>
      <c r="L8" s="5"/>
      <c r="M8" s="5"/>
      <c r="N8" s="5"/>
      <c r="O8" s="33" t="s">
        <v>42</v>
      </c>
      <c r="P8" s="5"/>
      <c r="Q8" s="5"/>
    </row>
    <row r="9" spans="1:17" x14ac:dyDescent="0.25">
      <c r="A9" s="5"/>
      <c r="B9" s="5"/>
      <c r="C9" s="25"/>
      <c r="D9" s="5"/>
      <c r="E9" s="21">
        <f>C8/C10</f>
        <v>13.721311475409836</v>
      </c>
      <c r="F9" s="21">
        <f>D8/D10</f>
        <v>13.777743431221019</v>
      </c>
      <c r="G9" s="5"/>
      <c r="H9" s="5"/>
      <c r="I9" s="21">
        <f>C8-C10</f>
        <v>3104</v>
      </c>
      <c r="K9" s="27">
        <v>3047.81</v>
      </c>
      <c r="L9" s="26">
        <v>3565.9399999999996</v>
      </c>
      <c r="M9" s="1">
        <f>L9-K9</f>
        <v>518.12999999999965</v>
      </c>
      <c r="N9" s="14">
        <f>(F18-F31)/2+F31</f>
        <v>3306.875</v>
      </c>
      <c r="O9" s="34" t="s">
        <v>43</v>
      </c>
      <c r="P9" s="5"/>
      <c r="Q9" s="5"/>
    </row>
    <row r="10" spans="1:17" x14ac:dyDescent="0.25">
      <c r="A10" s="5"/>
      <c r="B10" s="1" t="s">
        <v>1</v>
      </c>
      <c r="C10" s="24">
        <v>244</v>
      </c>
      <c r="D10" s="22">
        <v>258.8</v>
      </c>
      <c r="E10" s="5"/>
      <c r="F10" s="5"/>
      <c r="G10" s="21">
        <f>C10-D10</f>
        <v>-14.800000000000011</v>
      </c>
      <c r="H10" s="21">
        <f>(C10-D10)/D10*100</f>
        <v>-5.7187017001545639</v>
      </c>
      <c r="I10" s="5"/>
      <c r="J10" s="5"/>
      <c r="K10" s="5"/>
      <c r="L10" s="5"/>
      <c r="M10" s="5"/>
      <c r="N10" s="5"/>
      <c r="O10" s="35">
        <v>0</v>
      </c>
      <c r="P10" s="5"/>
      <c r="Q10" s="5"/>
    </row>
    <row r="11" spans="1:17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 t="s">
        <v>38</v>
      </c>
      <c r="M12" s="5"/>
      <c r="N12" s="5"/>
      <c r="O12" s="5"/>
      <c r="P12" s="5"/>
      <c r="Q12" s="5"/>
    </row>
    <row r="13" spans="1:17" x14ac:dyDescent="0.25">
      <c r="A13" s="5"/>
      <c r="B13" s="5"/>
      <c r="C13" s="5"/>
      <c r="D13" s="4" t="s">
        <v>27</v>
      </c>
      <c r="E13" s="4" t="s">
        <v>44</v>
      </c>
      <c r="F13" s="5"/>
      <c r="G13" s="5"/>
      <c r="H13" s="5"/>
      <c r="I13" s="5"/>
      <c r="J13" s="4" t="s">
        <v>26</v>
      </c>
      <c r="K13" s="5"/>
      <c r="L13" s="5"/>
      <c r="M13" s="5"/>
      <c r="N13" s="5"/>
      <c r="O13" s="4" t="s">
        <v>26</v>
      </c>
      <c r="P13" s="5" t="s">
        <v>29</v>
      </c>
      <c r="Q13" s="5"/>
    </row>
    <row r="14" spans="1:17" x14ac:dyDescent="0.25">
      <c r="A14" s="5"/>
      <c r="B14" s="5"/>
      <c r="C14" s="8" t="s">
        <v>20</v>
      </c>
      <c r="D14" s="9" t="s">
        <v>0</v>
      </c>
      <c r="E14" s="9" t="s">
        <v>1</v>
      </c>
      <c r="F14" s="9" t="s">
        <v>22</v>
      </c>
      <c r="G14" s="28" t="s">
        <v>32</v>
      </c>
      <c r="H14" s="5"/>
      <c r="I14" s="8" t="s">
        <v>20</v>
      </c>
      <c r="J14" s="9" t="s">
        <v>0</v>
      </c>
      <c r="K14" s="9" t="s">
        <v>1</v>
      </c>
      <c r="L14" s="9" t="s">
        <v>22</v>
      </c>
      <c r="M14" s="5"/>
      <c r="N14" s="8" t="s">
        <v>20</v>
      </c>
      <c r="O14" s="9" t="s">
        <v>0</v>
      </c>
      <c r="P14" s="9" t="s">
        <v>1</v>
      </c>
      <c r="Q14" s="9" t="s">
        <v>22</v>
      </c>
    </row>
    <row r="15" spans="1:17" x14ac:dyDescent="0.25">
      <c r="A15" s="5"/>
      <c r="B15" s="5"/>
      <c r="C15" s="10"/>
      <c r="D15" s="11"/>
      <c r="E15" s="11"/>
      <c r="F15" s="12" t="s">
        <v>23</v>
      </c>
      <c r="G15" s="1" t="s">
        <v>33</v>
      </c>
      <c r="H15" s="5"/>
      <c r="I15" s="10"/>
      <c r="J15" s="12" t="s">
        <v>25</v>
      </c>
      <c r="K15" s="12" t="s">
        <v>25</v>
      </c>
      <c r="L15" s="12" t="s">
        <v>25</v>
      </c>
      <c r="M15" s="5"/>
      <c r="N15" s="10"/>
      <c r="O15" s="12" t="s">
        <v>25</v>
      </c>
      <c r="P15" s="12" t="s">
        <v>25</v>
      </c>
      <c r="Q15" s="12" t="s">
        <v>25</v>
      </c>
    </row>
    <row r="16" spans="1:17" x14ac:dyDescent="0.25">
      <c r="A16" s="5"/>
      <c r="B16" s="5"/>
      <c r="C16" s="16" t="s">
        <v>24</v>
      </c>
      <c r="D16" s="13">
        <v>3799.52</v>
      </c>
      <c r="E16" s="13">
        <v>295.89999999999998</v>
      </c>
      <c r="F16" s="14"/>
      <c r="G16" s="32" t="s">
        <v>37</v>
      </c>
      <c r="H16" s="5"/>
      <c r="I16" s="16" t="s">
        <v>24</v>
      </c>
      <c r="J16" s="13">
        <v>3799.52</v>
      </c>
      <c r="K16" s="13">
        <v>295.89999999999998</v>
      </c>
      <c r="L16" s="14"/>
      <c r="M16" s="5"/>
      <c r="N16" s="16" t="s">
        <v>28</v>
      </c>
      <c r="O16" s="23">
        <v>3565.68</v>
      </c>
      <c r="P16" s="23">
        <v>258.8</v>
      </c>
      <c r="Q16" s="14"/>
    </row>
    <row r="17" spans="1:17" x14ac:dyDescent="0.25">
      <c r="A17" s="5" t="b">
        <f>K17&gt;J17</f>
        <v>1</v>
      </c>
      <c r="B17" s="6">
        <v>1</v>
      </c>
      <c r="C17" s="7">
        <v>45292</v>
      </c>
      <c r="D17" s="15">
        <v>3871.15</v>
      </c>
      <c r="E17" s="15">
        <v>305.51</v>
      </c>
      <c r="F17" s="14">
        <f t="shared" ref="F17:F47" si="0">D17-E17</f>
        <v>3565.6400000000003</v>
      </c>
      <c r="H17" s="6">
        <v>1</v>
      </c>
      <c r="I17" s="7">
        <v>45292</v>
      </c>
      <c r="J17" s="15">
        <f>(D17-D$16)/D$16*100</f>
        <v>1.8852381353434149</v>
      </c>
      <c r="K17" s="15">
        <f>(E17-E$16)/E$16*100</f>
        <v>3.2477188239270074</v>
      </c>
      <c r="L17" s="14">
        <f>IF(K17&gt;J17,-(K17-J17),ABS(K17-J17))</f>
        <v>-1.3624806885835925</v>
      </c>
      <c r="M17" s="6">
        <v>1</v>
      </c>
      <c r="N17" s="7">
        <v>45292</v>
      </c>
      <c r="O17" s="15">
        <f>(D17-O$16)/O$16*100</f>
        <v>8.566949361692588</v>
      </c>
      <c r="P17" s="15">
        <f>(E17-P$16)/P$16*100</f>
        <v>18.04868624420401</v>
      </c>
      <c r="Q17" s="14">
        <f>P17-O17</f>
        <v>9.4817368825114219</v>
      </c>
    </row>
    <row r="18" spans="1:17" x14ac:dyDescent="0.25">
      <c r="A18" s="5" t="b">
        <f t="shared" ref="A18:A47" si="1">K18&gt;J18</f>
        <v>1</v>
      </c>
      <c r="B18" s="6">
        <v>2</v>
      </c>
      <c r="C18" s="7">
        <v>45293</v>
      </c>
      <c r="D18" s="15">
        <v>3869.66</v>
      </c>
      <c r="E18" s="15">
        <v>303.72000000000003</v>
      </c>
      <c r="F18" s="14">
        <f t="shared" si="0"/>
        <v>3565.9399999999996</v>
      </c>
      <c r="G18" s="30">
        <v>-1</v>
      </c>
      <c r="H18" s="6">
        <v>2</v>
      </c>
      <c r="I18" s="7">
        <v>45293</v>
      </c>
      <c r="J18" s="15">
        <f>(D18-D$16)/D$16*100</f>
        <v>1.8460226554933221</v>
      </c>
      <c r="K18" s="15">
        <f t="shared" ref="J18:K47" si="2">(E18-E$16)/E$16*100</f>
        <v>2.6427847245691285</v>
      </c>
      <c r="L18" s="14">
        <f t="shared" ref="L17:L47" si="3">IF(K18&gt;J18,-(K18-J18),ABS(K18-J18))</f>
        <v>-0.79676206907580638</v>
      </c>
      <c r="M18" s="6">
        <v>2</v>
      </c>
      <c r="N18" s="7">
        <v>45293</v>
      </c>
      <c r="O18" s="15">
        <f t="shared" ref="O18:O47" si="4">(D18-O$16)/O$16*100</f>
        <v>8.5251621009176386</v>
      </c>
      <c r="P18" s="15">
        <f t="shared" ref="P18:P47" si="5">(E18-P$16)/P$16*100</f>
        <v>17.357032457496143</v>
      </c>
      <c r="Q18" s="14">
        <f t="shared" ref="Q18:Q47" si="6">P18-O18</f>
        <v>8.8318703565785039</v>
      </c>
    </row>
    <row r="19" spans="1:17" x14ac:dyDescent="0.25">
      <c r="A19" s="5" t="b">
        <f t="shared" si="1"/>
        <v>0</v>
      </c>
      <c r="B19" s="6">
        <v>3</v>
      </c>
      <c r="C19" s="7">
        <v>45294</v>
      </c>
      <c r="D19" s="15">
        <v>3708.68</v>
      </c>
      <c r="E19" s="15">
        <v>286.60000000000002</v>
      </c>
      <c r="F19" s="14">
        <f t="shared" si="0"/>
        <v>3422.08</v>
      </c>
      <c r="H19" s="6">
        <v>3</v>
      </c>
      <c r="I19" s="7">
        <v>45294</v>
      </c>
      <c r="J19" s="15">
        <f t="shared" si="2"/>
        <v>-2.3908283151556025</v>
      </c>
      <c r="K19" s="15">
        <f t="shared" si="2"/>
        <v>-3.1429537005745032</v>
      </c>
      <c r="L19" s="14">
        <f t="shared" si="3"/>
        <v>0.75212538541890073</v>
      </c>
      <c r="M19" s="6">
        <v>3</v>
      </c>
      <c r="N19" s="7">
        <v>45294</v>
      </c>
      <c r="O19" s="15">
        <f t="shared" si="4"/>
        <v>4.0104552287361743</v>
      </c>
      <c r="P19" s="15">
        <f t="shared" si="5"/>
        <v>10.741885625966001</v>
      </c>
      <c r="Q19" s="14">
        <f t="shared" si="6"/>
        <v>6.7314303972298264</v>
      </c>
    </row>
    <row r="20" spans="1:17" x14ac:dyDescent="0.25">
      <c r="A20" s="5" t="b">
        <f t="shared" si="1"/>
        <v>1</v>
      </c>
      <c r="B20" s="6">
        <v>4</v>
      </c>
      <c r="C20" s="7">
        <v>45295</v>
      </c>
      <c r="D20" s="15">
        <v>3780.75</v>
      </c>
      <c r="E20" s="15">
        <v>295.52</v>
      </c>
      <c r="F20" s="14">
        <f t="shared" si="0"/>
        <v>3485.23</v>
      </c>
      <c r="H20" s="6">
        <v>4</v>
      </c>
      <c r="I20" s="7">
        <v>45295</v>
      </c>
      <c r="J20" s="15">
        <f t="shared" si="2"/>
        <v>-0.4940097696551139</v>
      </c>
      <c r="K20" s="15">
        <f t="shared" si="2"/>
        <v>-0.12842176410949493</v>
      </c>
      <c r="L20" s="14">
        <f t="shared" si="3"/>
        <v>-0.36558800554561899</v>
      </c>
      <c r="M20" s="6">
        <v>4</v>
      </c>
      <c r="N20" s="7">
        <v>45295</v>
      </c>
      <c r="O20" s="15">
        <f t="shared" si="4"/>
        <v>6.0316685737362912</v>
      </c>
      <c r="P20" s="15">
        <f t="shared" si="5"/>
        <v>14.188562596599679</v>
      </c>
      <c r="Q20" s="14">
        <f t="shared" si="6"/>
        <v>8.1568940228633871</v>
      </c>
    </row>
    <row r="21" spans="1:17" x14ac:dyDescent="0.25">
      <c r="A21" s="5" t="b">
        <f t="shared" si="1"/>
        <v>0</v>
      </c>
      <c r="B21" s="6">
        <v>5</v>
      </c>
      <c r="C21" s="7">
        <v>45296</v>
      </c>
      <c r="D21" s="15">
        <v>3770.49</v>
      </c>
      <c r="E21" s="15">
        <v>293.39999999999998</v>
      </c>
      <c r="F21" s="14">
        <f t="shared" si="0"/>
        <v>3477.0899999999997</v>
      </c>
      <c r="H21" s="6">
        <v>5</v>
      </c>
      <c r="I21" s="7">
        <v>45296</v>
      </c>
      <c r="J21" s="15">
        <f t="shared" si="2"/>
        <v>-0.76404387922685502</v>
      </c>
      <c r="K21" s="15">
        <f t="shared" si="2"/>
        <v>-0.84488002703616094</v>
      </c>
      <c r="L21" s="14">
        <f t="shared" si="3"/>
        <v>8.0836147809305925E-2</v>
      </c>
      <c r="M21" s="6">
        <v>5</v>
      </c>
      <c r="N21" s="7">
        <v>45296</v>
      </c>
      <c r="O21" s="15">
        <f t="shared" si="4"/>
        <v>5.7439254223598288</v>
      </c>
      <c r="P21" s="15">
        <f t="shared" si="5"/>
        <v>13.369397217928888</v>
      </c>
      <c r="Q21" s="14">
        <f t="shared" si="6"/>
        <v>7.6254717955690596</v>
      </c>
    </row>
    <row r="22" spans="1:17" x14ac:dyDescent="0.25">
      <c r="A22" s="5" t="b">
        <f t="shared" si="1"/>
        <v>0</v>
      </c>
      <c r="B22" s="6">
        <v>6</v>
      </c>
      <c r="C22" s="7">
        <v>45297</v>
      </c>
      <c r="D22" s="15">
        <v>3805.09</v>
      </c>
      <c r="E22" s="15">
        <v>292.82</v>
      </c>
      <c r="F22" s="14">
        <f t="shared" si="0"/>
        <v>3512.27</v>
      </c>
      <c r="H22" s="6">
        <v>6</v>
      </c>
      <c r="I22" s="7">
        <v>45297</v>
      </c>
      <c r="J22" s="15">
        <f t="shared" si="2"/>
        <v>0.14659746494294448</v>
      </c>
      <c r="K22" s="15">
        <f t="shared" si="2"/>
        <v>-1.0408921933085449</v>
      </c>
      <c r="L22" s="14">
        <f t="shared" si="3"/>
        <v>1.1874896582514893</v>
      </c>
      <c r="M22" s="6">
        <v>6</v>
      </c>
      <c r="N22" s="7">
        <v>45297</v>
      </c>
      <c r="O22" s="15">
        <f t="shared" si="4"/>
        <v>6.7142873168652351</v>
      </c>
      <c r="P22" s="15">
        <f t="shared" si="5"/>
        <v>13.145285935084999</v>
      </c>
      <c r="Q22" s="14">
        <f t="shared" si="6"/>
        <v>6.430998618219764</v>
      </c>
    </row>
    <row r="23" spans="1:17" x14ac:dyDescent="0.25">
      <c r="A23" s="5" t="b">
        <f t="shared" si="1"/>
        <v>0</v>
      </c>
      <c r="B23" s="6">
        <v>7</v>
      </c>
      <c r="C23" s="7">
        <v>45298</v>
      </c>
      <c r="D23" s="15">
        <v>3823.66</v>
      </c>
      <c r="E23" s="15">
        <v>289.56</v>
      </c>
      <c r="F23" s="14">
        <f t="shared" si="0"/>
        <v>3534.1</v>
      </c>
      <c r="H23" s="6">
        <v>7</v>
      </c>
      <c r="I23" s="7">
        <v>45298</v>
      </c>
      <c r="J23" s="15">
        <f t="shared" si="2"/>
        <v>0.63534341179938181</v>
      </c>
      <c r="K23" s="15">
        <f t="shared" si="2"/>
        <v>-2.1426157485636956</v>
      </c>
      <c r="L23" s="14">
        <f t="shared" si="3"/>
        <v>2.7779591603630776</v>
      </c>
      <c r="M23" s="6">
        <v>7</v>
      </c>
      <c r="N23" s="7">
        <v>45298</v>
      </c>
      <c r="O23" s="15">
        <f t="shared" si="4"/>
        <v>7.2350855937717355</v>
      </c>
      <c r="P23" s="15">
        <f t="shared" si="5"/>
        <v>11.885625965996905</v>
      </c>
      <c r="Q23" s="14">
        <f t="shared" si="6"/>
        <v>4.6505403722251692</v>
      </c>
    </row>
    <row r="24" spans="1:17" x14ac:dyDescent="0.25">
      <c r="A24" s="5" t="b">
        <f t="shared" si="1"/>
        <v>0</v>
      </c>
      <c r="B24" s="6">
        <v>8</v>
      </c>
      <c r="C24" s="7">
        <v>45299</v>
      </c>
      <c r="D24" s="15">
        <v>3693.73</v>
      </c>
      <c r="E24" s="15">
        <v>272.39</v>
      </c>
      <c r="F24" s="14">
        <f t="shared" si="0"/>
        <v>3421.34</v>
      </c>
      <c r="H24" s="6">
        <v>8</v>
      </c>
      <c r="I24" s="7">
        <v>45299</v>
      </c>
      <c r="J24" s="15">
        <f t="shared" si="2"/>
        <v>-2.7842990693561283</v>
      </c>
      <c r="K24" s="15">
        <f t="shared" si="2"/>
        <v>-7.9452517742480548</v>
      </c>
      <c r="L24" s="14">
        <f t="shared" si="3"/>
        <v>5.1609527048919261</v>
      </c>
      <c r="M24" s="6">
        <v>8</v>
      </c>
      <c r="N24" s="7">
        <v>45299</v>
      </c>
      <c r="O24" s="15">
        <f t="shared" si="4"/>
        <v>3.5911803639137609</v>
      </c>
      <c r="P24" s="15">
        <f t="shared" si="5"/>
        <v>5.2511591962905619</v>
      </c>
      <c r="Q24" s="14">
        <f t="shared" si="6"/>
        <v>1.659978832376801</v>
      </c>
    </row>
    <row r="25" spans="1:17" x14ac:dyDescent="0.25">
      <c r="A25" s="5" t="b">
        <f t="shared" si="1"/>
        <v>0</v>
      </c>
      <c r="B25" s="6">
        <v>9</v>
      </c>
      <c r="C25" s="7">
        <v>45300</v>
      </c>
      <c r="D25" s="15">
        <v>3632.26</v>
      </c>
      <c r="E25" s="15">
        <v>262.14999999999998</v>
      </c>
      <c r="F25" s="14">
        <f t="shared" si="0"/>
        <v>3370.11</v>
      </c>
      <c r="H25" s="6">
        <v>9</v>
      </c>
      <c r="I25" s="7">
        <v>45300</v>
      </c>
      <c r="J25" s="15">
        <f t="shared" si="2"/>
        <v>-4.4021350065271339</v>
      </c>
      <c r="K25" s="15">
        <f t="shared" si="2"/>
        <v>-11.405880364988173</v>
      </c>
      <c r="L25" s="14">
        <f t="shared" si="3"/>
        <v>7.003745358461039</v>
      </c>
      <c r="M25" s="6">
        <v>9</v>
      </c>
      <c r="N25" s="7">
        <v>45300</v>
      </c>
      <c r="O25" s="15">
        <f t="shared" si="4"/>
        <v>1.8672455183864056</v>
      </c>
      <c r="P25" s="15">
        <f t="shared" si="5"/>
        <v>1.2944358578052417</v>
      </c>
      <c r="Q25" s="14">
        <f t="shared" si="6"/>
        <v>-0.57280966058116389</v>
      </c>
    </row>
    <row r="26" spans="1:17" x14ac:dyDescent="0.25">
      <c r="A26" s="5" t="b">
        <f t="shared" si="1"/>
        <v>0</v>
      </c>
      <c r="B26" s="6">
        <v>10</v>
      </c>
      <c r="C26" s="7">
        <v>45301</v>
      </c>
      <c r="D26" s="22">
        <v>3565.68</v>
      </c>
      <c r="E26" s="22">
        <v>258.8</v>
      </c>
      <c r="F26" s="14">
        <f t="shared" si="0"/>
        <v>3306.8799999999997</v>
      </c>
      <c r="G26" s="29">
        <v>0</v>
      </c>
      <c r="H26" s="6">
        <v>10</v>
      </c>
      <c r="I26" s="7">
        <v>45301</v>
      </c>
      <c r="J26" s="15">
        <f t="shared" si="2"/>
        <v>-6.1544616162041557</v>
      </c>
      <c r="K26" s="15">
        <f t="shared" si="2"/>
        <v>-12.538019601216616</v>
      </c>
      <c r="L26" s="14">
        <f t="shared" si="3"/>
        <v>6.3835579850124606</v>
      </c>
      <c r="M26" s="6">
        <v>10</v>
      </c>
      <c r="N26" s="7">
        <v>45301</v>
      </c>
      <c r="O26" s="15">
        <f t="shared" si="4"/>
        <v>0</v>
      </c>
      <c r="P26" s="15">
        <f t="shared" si="5"/>
        <v>0</v>
      </c>
      <c r="Q26" s="14">
        <f t="shared" si="6"/>
        <v>0</v>
      </c>
    </row>
    <row r="27" spans="1:17" x14ac:dyDescent="0.25">
      <c r="A27" s="5" t="b">
        <f t="shared" si="1"/>
        <v>0</v>
      </c>
      <c r="B27" s="6">
        <v>11</v>
      </c>
      <c r="C27" s="7">
        <v>45302</v>
      </c>
      <c r="D27" s="15">
        <v>3339.76</v>
      </c>
      <c r="E27" s="15">
        <v>232.9</v>
      </c>
      <c r="F27" s="14">
        <f t="shared" si="0"/>
        <v>3106.86</v>
      </c>
      <c r="H27" s="6">
        <v>11</v>
      </c>
      <c r="I27" s="7">
        <v>45302</v>
      </c>
      <c r="J27" s="15">
        <f t="shared" si="2"/>
        <v>-12.100475849580993</v>
      </c>
      <c r="K27" s="15">
        <f t="shared" si="2"/>
        <v>-21.290976681311246</v>
      </c>
      <c r="L27" s="14">
        <f t="shared" si="3"/>
        <v>9.1905008317302528</v>
      </c>
      <c r="M27" s="6">
        <v>11</v>
      </c>
      <c r="N27" s="7">
        <v>45302</v>
      </c>
      <c r="O27" s="15">
        <f t="shared" si="4"/>
        <v>-6.3359583585739498</v>
      </c>
      <c r="P27" s="15">
        <f t="shared" si="5"/>
        <v>-10.00772797527048</v>
      </c>
      <c r="Q27" s="14">
        <f t="shared" si="6"/>
        <v>-3.6717696166965306</v>
      </c>
    </row>
    <row r="28" spans="1:17" x14ac:dyDescent="0.25">
      <c r="A28" s="5" t="b">
        <f t="shared" si="1"/>
        <v>0</v>
      </c>
      <c r="B28" s="6">
        <v>12</v>
      </c>
      <c r="C28" s="7">
        <v>45303</v>
      </c>
      <c r="D28" s="15">
        <v>3453.68</v>
      </c>
      <c r="E28" s="15">
        <v>244.17</v>
      </c>
      <c r="F28" s="14">
        <f t="shared" si="0"/>
        <v>3209.5099999999998</v>
      </c>
      <c r="H28" s="6">
        <v>12</v>
      </c>
      <c r="I28" s="7">
        <v>45303</v>
      </c>
      <c r="J28" s="15">
        <f t="shared" si="2"/>
        <v>-9.102202383458966</v>
      </c>
      <c r="K28" s="15">
        <f t="shared" si="2"/>
        <v>-17.482257519432238</v>
      </c>
      <c r="L28" s="14">
        <f t="shared" si="3"/>
        <v>8.3800551359732722</v>
      </c>
      <c r="M28" s="6">
        <v>12</v>
      </c>
      <c r="N28" s="7">
        <v>45303</v>
      </c>
      <c r="O28" s="15">
        <f t="shared" si="4"/>
        <v>-3.1410558434856748</v>
      </c>
      <c r="P28" s="15">
        <f t="shared" si="5"/>
        <v>-5.6530139103554955</v>
      </c>
      <c r="Q28" s="14">
        <f t="shared" si="6"/>
        <v>-2.5119580668698207</v>
      </c>
    </row>
    <row r="29" spans="1:17" x14ac:dyDescent="0.25">
      <c r="A29" s="5" t="b">
        <f t="shared" si="1"/>
        <v>0</v>
      </c>
      <c r="B29" s="6">
        <v>13</v>
      </c>
      <c r="C29" s="7">
        <v>45304</v>
      </c>
      <c r="D29" s="15">
        <v>3431.27</v>
      </c>
      <c r="E29" s="15">
        <v>252.99</v>
      </c>
      <c r="F29" s="14">
        <f t="shared" si="0"/>
        <v>3178.2799999999997</v>
      </c>
      <c r="H29" s="6">
        <v>13</v>
      </c>
      <c r="I29" s="7">
        <v>45304</v>
      </c>
      <c r="J29" s="15">
        <f t="shared" si="2"/>
        <v>-9.6920137280498579</v>
      </c>
      <c r="K29" s="15">
        <f t="shared" si="2"/>
        <v>-14.501520784048655</v>
      </c>
      <c r="L29" s="14">
        <f t="shared" si="3"/>
        <v>4.8095070559987967</v>
      </c>
      <c r="M29" s="6">
        <v>13</v>
      </c>
      <c r="N29" s="7">
        <v>45304</v>
      </c>
      <c r="O29" s="15">
        <f t="shared" si="4"/>
        <v>-3.7695474635974024</v>
      </c>
      <c r="P29" s="15">
        <f t="shared" si="5"/>
        <v>-2.2449768160741894</v>
      </c>
      <c r="Q29" s="14">
        <f t="shared" si="6"/>
        <v>1.524570647523213</v>
      </c>
    </row>
    <row r="30" spans="1:17" x14ac:dyDescent="0.25">
      <c r="A30" s="5" t="b">
        <f t="shared" si="1"/>
        <v>0</v>
      </c>
      <c r="B30" s="6">
        <v>14</v>
      </c>
      <c r="C30" s="7">
        <v>45305</v>
      </c>
      <c r="D30" s="15">
        <v>3407.02</v>
      </c>
      <c r="E30" s="15">
        <v>246.51</v>
      </c>
      <c r="F30" s="14">
        <f t="shared" si="0"/>
        <v>3160.51</v>
      </c>
      <c r="H30" s="6">
        <v>14</v>
      </c>
      <c r="I30" s="7">
        <v>45305</v>
      </c>
      <c r="J30" s="15">
        <f t="shared" si="2"/>
        <v>-10.330252242388513</v>
      </c>
      <c r="K30" s="15">
        <f t="shared" si="2"/>
        <v>-16.69144981412639</v>
      </c>
      <c r="L30" s="14">
        <f t="shared" si="3"/>
        <v>6.3611975717378773</v>
      </c>
      <c r="M30" s="6">
        <v>14</v>
      </c>
      <c r="N30" s="7">
        <v>45305</v>
      </c>
      <c r="O30" s="15">
        <f t="shared" si="4"/>
        <v>-4.4496421439949705</v>
      </c>
      <c r="P30" s="15">
        <f t="shared" si="5"/>
        <v>-4.7488408037094354</v>
      </c>
      <c r="Q30" s="14">
        <f t="shared" si="6"/>
        <v>-0.29919865971446491</v>
      </c>
    </row>
    <row r="31" spans="1:17" x14ac:dyDescent="0.25">
      <c r="A31" s="5" t="b">
        <f t="shared" si="1"/>
        <v>0</v>
      </c>
      <c r="B31" s="6">
        <v>15</v>
      </c>
      <c r="C31" s="7">
        <v>45306</v>
      </c>
      <c r="D31" s="15">
        <v>3284.81</v>
      </c>
      <c r="E31" s="15">
        <v>237</v>
      </c>
      <c r="F31" s="14">
        <f t="shared" si="0"/>
        <v>3047.81</v>
      </c>
      <c r="G31" s="31">
        <v>1</v>
      </c>
      <c r="H31" s="6">
        <v>15</v>
      </c>
      <c r="I31" s="7">
        <v>45306</v>
      </c>
      <c r="J31" s="15">
        <f t="shared" si="2"/>
        <v>-13.546711163515393</v>
      </c>
      <c r="K31" s="15">
        <f t="shared" si="2"/>
        <v>-19.905373436971942</v>
      </c>
      <c r="L31" s="14">
        <f t="shared" si="3"/>
        <v>6.3586622734565488</v>
      </c>
      <c r="M31" s="6">
        <v>15</v>
      </c>
      <c r="N31" s="7">
        <v>45306</v>
      </c>
      <c r="O31" s="15">
        <f t="shared" si="4"/>
        <v>-7.8770388817841166</v>
      </c>
      <c r="P31" s="15">
        <f t="shared" si="5"/>
        <v>-8.423493044822262</v>
      </c>
      <c r="Q31" s="14">
        <f t="shared" si="6"/>
        <v>-0.54645416303814542</v>
      </c>
    </row>
    <row r="32" spans="1:17" x14ac:dyDescent="0.25">
      <c r="A32" s="5" t="b">
        <f t="shared" si="1"/>
        <v>0</v>
      </c>
      <c r="B32" s="6">
        <v>16</v>
      </c>
      <c r="C32" s="7">
        <v>45307</v>
      </c>
      <c r="D32" s="15">
        <v>3355.57</v>
      </c>
      <c r="E32" s="15">
        <v>240.5</v>
      </c>
      <c r="F32" s="14">
        <f t="shared" si="0"/>
        <v>3115.07</v>
      </c>
      <c r="H32" s="6">
        <v>16</v>
      </c>
      <c r="I32" s="7">
        <v>45307</v>
      </c>
      <c r="J32" s="15">
        <f t="shared" si="2"/>
        <v>-11.684370657346186</v>
      </c>
      <c r="K32" s="15">
        <f t="shared" si="2"/>
        <v>-18.722541399121319</v>
      </c>
      <c r="L32" s="14">
        <f t="shared" si="3"/>
        <v>7.0381707417751329</v>
      </c>
      <c r="M32" s="6">
        <v>16</v>
      </c>
      <c r="N32" s="7">
        <v>45307</v>
      </c>
      <c r="O32" s="15">
        <f t="shared" si="4"/>
        <v>-5.8925646720961966</v>
      </c>
      <c r="P32" s="15">
        <f t="shared" si="5"/>
        <v>-7.0710973724884125</v>
      </c>
      <c r="Q32" s="14">
        <f t="shared" si="6"/>
        <v>-1.1785327003922159</v>
      </c>
    </row>
    <row r="33" spans="1:17" x14ac:dyDescent="0.25">
      <c r="A33" s="5" t="b">
        <f t="shared" si="1"/>
        <v>0</v>
      </c>
      <c r="B33" s="6">
        <v>17</v>
      </c>
      <c r="C33" s="7">
        <v>45308</v>
      </c>
      <c r="D33" s="15">
        <v>3306.62</v>
      </c>
      <c r="E33" s="15">
        <v>235</v>
      </c>
      <c r="F33" s="14">
        <f t="shared" si="0"/>
        <v>3071.62</v>
      </c>
      <c r="H33" s="6">
        <v>17</v>
      </c>
      <c r="I33" s="7">
        <v>45308</v>
      </c>
      <c r="J33" s="15">
        <f t="shared" si="2"/>
        <v>-12.972691287320506</v>
      </c>
      <c r="K33" s="15">
        <f t="shared" si="2"/>
        <v>-20.581277458600873</v>
      </c>
      <c r="L33" s="14">
        <f t="shared" si="3"/>
        <v>7.6085861712803666</v>
      </c>
      <c r="M33" s="6">
        <v>17</v>
      </c>
      <c r="N33" s="7">
        <v>45308</v>
      </c>
      <c r="O33" s="15">
        <f t="shared" si="4"/>
        <v>-7.265374346548203</v>
      </c>
      <c r="P33" s="15">
        <f t="shared" si="5"/>
        <v>-9.1962905718701737</v>
      </c>
      <c r="Q33" s="14">
        <f t="shared" si="6"/>
        <v>-1.9309162253219707</v>
      </c>
    </row>
    <row r="34" spans="1:17" x14ac:dyDescent="0.25">
      <c r="A34" s="5" t="b">
        <f t="shared" si="1"/>
        <v>0</v>
      </c>
      <c r="B34" s="6">
        <v>18</v>
      </c>
      <c r="C34" s="7">
        <v>45309</v>
      </c>
      <c r="D34" s="15">
        <v>3473.4</v>
      </c>
      <c r="E34" s="15">
        <v>255.87</v>
      </c>
      <c r="F34" s="14">
        <f t="shared" si="0"/>
        <v>3217.53</v>
      </c>
      <c r="H34" s="6">
        <v>18</v>
      </c>
      <c r="I34" s="7">
        <v>45309</v>
      </c>
      <c r="J34" s="15">
        <f t="shared" si="2"/>
        <v>-8.5831894555101673</v>
      </c>
      <c r="K34" s="15">
        <f t="shared" si="2"/>
        <v>-13.528218992903</v>
      </c>
      <c r="L34" s="14">
        <f t="shared" si="3"/>
        <v>4.9450295373928324</v>
      </c>
      <c r="M34" s="6">
        <v>18</v>
      </c>
      <c r="N34" s="7">
        <v>45309</v>
      </c>
      <c r="O34" s="15">
        <f t="shared" si="4"/>
        <v>-2.5880056539005114</v>
      </c>
      <c r="P34" s="15">
        <f t="shared" si="5"/>
        <v>-1.1321483771251959</v>
      </c>
      <c r="Q34" s="14">
        <f t="shared" si="6"/>
        <v>1.4558572767753155</v>
      </c>
    </row>
    <row r="35" spans="1:17" x14ac:dyDescent="0.25">
      <c r="A35" s="5" t="b">
        <f t="shared" si="1"/>
        <v>0</v>
      </c>
      <c r="B35" s="6">
        <v>19</v>
      </c>
      <c r="C35" s="7">
        <v>45310</v>
      </c>
      <c r="D35" s="15">
        <v>3493.26</v>
      </c>
      <c r="E35" s="15">
        <v>258.98</v>
      </c>
      <c r="F35" s="14">
        <f t="shared" si="0"/>
        <v>3234.28</v>
      </c>
      <c r="H35" s="6">
        <v>19</v>
      </c>
      <c r="I35" s="7">
        <v>45310</v>
      </c>
      <c r="J35" s="15">
        <f t="shared" si="2"/>
        <v>-8.0604918516023005</v>
      </c>
      <c r="K35" s="15">
        <f t="shared" si="2"/>
        <v>-12.477188239270012</v>
      </c>
      <c r="L35" s="14">
        <f t="shared" si="3"/>
        <v>4.4166963876677112</v>
      </c>
      <c r="M35" s="6">
        <v>19</v>
      </c>
      <c r="N35" s="7">
        <v>45310</v>
      </c>
      <c r="O35" s="15">
        <f t="shared" si="4"/>
        <v>-2.0310291445109945</v>
      </c>
      <c r="P35" s="15">
        <f t="shared" si="5"/>
        <v>6.9551777434314843E-2</v>
      </c>
      <c r="Q35" s="14">
        <f t="shared" si="6"/>
        <v>2.1005809219453093</v>
      </c>
    </row>
    <row r="36" spans="1:17" x14ac:dyDescent="0.25">
      <c r="A36" s="5" t="b">
        <f t="shared" si="1"/>
        <v>0</v>
      </c>
      <c r="B36" s="6">
        <v>20</v>
      </c>
      <c r="C36" s="7">
        <v>45311</v>
      </c>
      <c r="D36" s="15">
        <v>3569.42</v>
      </c>
      <c r="E36" s="15">
        <v>269.72000000000003</v>
      </c>
      <c r="F36" s="14">
        <f t="shared" si="0"/>
        <v>3299.7</v>
      </c>
      <c r="H36" s="6">
        <v>20</v>
      </c>
      <c r="I36" s="7">
        <v>45311</v>
      </c>
      <c r="J36" s="15">
        <f t="shared" si="2"/>
        <v>-6.0560281298690333</v>
      </c>
      <c r="K36" s="15">
        <f t="shared" si="2"/>
        <v>-8.8475836431226593</v>
      </c>
      <c r="L36" s="14">
        <f t="shared" si="3"/>
        <v>2.7915555132536261</v>
      </c>
      <c r="M36" s="6">
        <v>20</v>
      </c>
      <c r="N36" s="7">
        <v>45311</v>
      </c>
      <c r="O36" s="15">
        <f t="shared" si="4"/>
        <v>0.10488882905926041</v>
      </c>
      <c r="P36" s="15">
        <f t="shared" si="5"/>
        <v>4.2194744976816132</v>
      </c>
      <c r="Q36" s="14">
        <f t="shared" si="6"/>
        <v>4.114585668622353</v>
      </c>
    </row>
    <row r="37" spans="1:17" x14ac:dyDescent="0.25">
      <c r="A37" s="5" t="b">
        <f t="shared" si="1"/>
        <v>0</v>
      </c>
      <c r="B37" s="6">
        <v>21</v>
      </c>
      <c r="C37" s="7">
        <v>45312</v>
      </c>
      <c r="D37" s="15">
        <v>3565.54</v>
      </c>
      <c r="E37" s="15">
        <v>265.88</v>
      </c>
      <c r="F37" s="14">
        <f t="shared" si="0"/>
        <v>3299.66</v>
      </c>
      <c r="H37" s="6">
        <v>21</v>
      </c>
      <c r="I37" s="7">
        <v>45312</v>
      </c>
      <c r="J37" s="15">
        <f t="shared" si="2"/>
        <v>-6.1581462921632211</v>
      </c>
      <c r="K37" s="15">
        <f t="shared" si="2"/>
        <v>-10.145319364650215</v>
      </c>
      <c r="L37" s="14">
        <f t="shared" si="3"/>
        <v>3.9871730724869936</v>
      </c>
      <c r="M37" s="6">
        <v>21</v>
      </c>
      <c r="N37" s="7">
        <v>45312</v>
      </c>
      <c r="O37" s="15">
        <f t="shared" si="4"/>
        <v>-3.9263198043535223E-3</v>
      </c>
      <c r="P37" s="15">
        <f t="shared" si="5"/>
        <v>2.7357032457496073</v>
      </c>
      <c r="Q37" s="14">
        <f t="shared" si="6"/>
        <v>2.7396295655539609</v>
      </c>
    </row>
    <row r="38" spans="1:17" x14ac:dyDescent="0.25">
      <c r="A38" s="5" t="b">
        <f t="shared" si="1"/>
        <v>0</v>
      </c>
      <c r="B38" s="6">
        <v>22</v>
      </c>
      <c r="C38" s="7">
        <v>45313</v>
      </c>
      <c r="D38" s="15">
        <v>3539.23</v>
      </c>
      <c r="E38" s="15">
        <v>258.45</v>
      </c>
      <c r="F38" s="14">
        <f t="shared" si="0"/>
        <v>3280.78</v>
      </c>
      <c r="H38" s="6">
        <v>22</v>
      </c>
      <c r="I38" s="7">
        <v>45313</v>
      </c>
      <c r="J38" s="15">
        <f t="shared" si="2"/>
        <v>-6.8506021813281661</v>
      </c>
      <c r="K38" s="15">
        <f t="shared" si="2"/>
        <v>-12.656302805001687</v>
      </c>
      <c r="L38" s="14">
        <f t="shared" si="3"/>
        <v>5.8057006236735207</v>
      </c>
      <c r="M38" s="6">
        <v>22</v>
      </c>
      <c r="N38" s="7">
        <v>45313</v>
      </c>
      <c r="O38" s="15">
        <f t="shared" si="4"/>
        <v>-0.74179399160888859</v>
      </c>
      <c r="P38" s="15">
        <f t="shared" si="5"/>
        <v>-0.13523956723339364</v>
      </c>
      <c r="Q38" s="14">
        <f t="shared" si="6"/>
        <v>0.606554424375495</v>
      </c>
    </row>
    <row r="39" spans="1:17" x14ac:dyDescent="0.25">
      <c r="A39" s="5" t="b">
        <f t="shared" si="1"/>
        <v>0</v>
      </c>
      <c r="B39" s="6">
        <v>23</v>
      </c>
      <c r="C39" s="7">
        <v>45314</v>
      </c>
      <c r="D39" s="15">
        <v>3481.32</v>
      </c>
      <c r="E39" s="15">
        <v>251.99</v>
      </c>
      <c r="F39" s="14">
        <f t="shared" si="0"/>
        <v>3229.33</v>
      </c>
      <c r="H39" s="6">
        <v>23</v>
      </c>
      <c r="I39" s="7">
        <v>45314</v>
      </c>
      <c r="J39" s="15">
        <f t="shared" si="2"/>
        <v>-8.3747420726828601</v>
      </c>
      <c r="K39" s="15">
        <f t="shared" si="2"/>
        <v>-14.83947279486312</v>
      </c>
      <c r="L39" s="14">
        <f t="shared" si="3"/>
        <v>6.4647307221802599</v>
      </c>
      <c r="M39" s="6">
        <v>23</v>
      </c>
      <c r="N39" s="7">
        <v>45314</v>
      </c>
      <c r="O39" s="15">
        <f t="shared" si="4"/>
        <v>-2.3658881335397366</v>
      </c>
      <c r="P39" s="15">
        <f t="shared" si="5"/>
        <v>-2.6313755795981457</v>
      </c>
      <c r="Q39" s="14">
        <f t="shared" si="6"/>
        <v>-0.26548744605840913</v>
      </c>
    </row>
    <row r="40" spans="1:17" x14ac:dyDescent="0.25">
      <c r="A40" s="5" t="b">
        <f t="shared" si="1"/>
        <v>0</v>
      </c>
      <c r="B40" s="6">
        <v>24</v>
      </c>
      <c r="C40" s="7">
        <v>45315</v>
      </c>
      <c r="D40" s="15">
        <v>3495.09</v>
      </c>
      <c r="E40" s="15">
        <v>256.99</v>
      </c>
      <c r="F40" s="14">
        <f t="shared" si="0"/>
        <v>3238.1000000000004</v>
      </c>
      <c r="H40" s="6">
        <v>24</v>
      </c>
      <c r="I40" s="7">
        <v>45315</v>
      </c>
      <c r="J40" s="15">
        <f t="shared" si="2"/>
        <v>-8.0123278729944793</v>
      </c>
      <c r="K40" s="15">
        <f t="shared" si="2"/>
        <v>-13.149712740790797</v>
      </c>
      <c r="L40" s="14">
        <f t="shared" si="3"/>
        <v>5.1373848677963174</v>
      </c>
      <c r="M40" s="6">
        <v>24</v>
      </c>
      <c r="N40" s="7">
        <v>45315</v>
      </c>
      <c r="O40" s="15">
        <f t="shared" si="4"/>
        <v>-1.979706535639757</v>
      </c>
      <c r="P40" s="15">
        <f t="shared" si="5"/>
        <v>-0.69938176197836244</v>
      </c>
      <c r="Q40" s="14">
        <f t="shared" si="6"/>
        <v>1.2803247736613945</v>
      </c>
    </row>
    <row r="41" spans="1:17" x14ac:dyDescent="0.25">
      <c r="A41" s="5" t="b">
        <f t="shared" si="1"/>
        <v>0</v>
      </c>
      <c r="B41" s="6">
        <v>25</v>
      </c>
      <c r="C41" s="7">
        <v>45316</v>
      </c>
      <c r="D41" s="15">
        <v>3479.17</v>
      </c>
      <c r="E41" s="15">
        <v>257.60000000000002</v>
      </c>
      <c r="F41" s="14">
        <f t="shared" si="0"/>
        <v>3221.57</v>
      </c>
      <c r="H41" s="6">
        <v>25</v>
      </c>
      <c r="I41" s="7">
        <v>45316</v>
      </c>
      <c r="J41" s="15">
        <f t="shared" si="2"/>
        <v>-8.431328167768557</v>
      </c>
      <c r="K41" s="15">
        <f t="shared" si="2"/>
        <v>-12.94356201419397</v>
      </c>
      <c r="L41" s="14">
        <f t="shared" si="3"/>
        <v>4.5122338464254135</v>
      </c>
      <c r="M41" s="6">
        <v>25</v>
      </c>
      <c r="N41" s="7">
        <v>45316</v>
      </c>
      <c r="O41" s="15">
        <f t="shared" si="4"/>
        <v>-2.42618518767808</v>
      </c>
      <c r="P41" s="15">
        <f t="shared" si="5"/>
        <v>-0.46367851622874362</v>
      </c>
      <c r="Q41" s="14">
        <f t="shared" si="6"/>
        <v>1.9625066714493364</v>
      </c>
    </row>
    <row r="42" spans="1:17" x14ac:dyDescent="0.25">
      <c r="A42" s="5" t="b">
        <f t="shared" si="1"/>
        <v>0</v>
      </c>
      <c r="B42" s="6">
        <v>26</v>
      </c>
      <c r="C42" s="7">
        <v>45317</v>
      </c>
      <c r="D42" s="15">
        <v>3565.89</v>
      </c>
      <c r="E42" s="15">
        <v>270.01</v>
      </c>
      <c r="F42" s="14">
        <f t="shared" si="0"/>
        <v>3295.88</v>
      </c>
      <c r="H42" s="6">
        <v>26</v>
      </c>
      <c r="I42" s="7">
        <v>45317</v>
      </c>
      <c r="J42" s="15">
        <f t="shared" si="2"/>
        <v>-6.1489346022655527</v>
      </c>
      <c r="K42" s="15">
        <f t="shared" si="2"/>
        <v>-8.7495775599864789</v>
      </c>
      <c r="L42" s="14">
        <f t="shared" si="3"/>
        <v>2.6006429577209262</v>
      </c>
      <c r="M42" s="6">
        <v>26</v>
      </c>
      <c r="N42" s="7">
        <v>45317</v>
      </c>
      <c r="O42" s="15">
        <f t="shared" si="4"/>
        <v>5.8894797065366603E-3</v>
      </c>
      <c r="P42" s="15">
        <f t="shared" si="5"/>
        <v>4.3315301391035472</v>
      </c>
      <c r="Q42" s="14">
        <f t="shared" si="6"/>
        <v>4.3256406593970107</v>
      </c>
    </row>
    <row r="43" spans="1:17" x14ac:dyDescent="0.25">
      <c r="A43" s="5" t="b">
        <f t="shared" si="1"/>
        <v>0</v>
      </c>
      <c r="B43" s="6">
        <v>27</v>
      </c>
      <c r="C43" s="7">
        <v>45318</v>
      </c>
      <c r="D43" s="15">
        <v>3640.43</v>
      </c>
      <c r="E43" s="15">
        <v>279.2</v>
      </c>
      <c r="F43" s="14">
        <f t="shared" si="0"/>
        <v>3361.23</v>
      </c>
      <c r="H43" s="6">
        <v>27</v>
      </c>
      <c r="I43" s="7">
        <v>45318</v>
      </c>
      <c r="J43" s="15">
        <f t="shared" si="2"/>
        <v>-4.1871078452015027</v>
      </c>
      <c r="K43" s="15">
        <f t="shared" si="2"/>
        <v>-5.6437985806015512</v>
      </c>
      <c r="L43" s="14">
        <f t="shared" si="3"/>
        <v>1.4566907354000485</v>
      </c>
      <c r="M43" s="6">
        <v>27</v>
      </c>
      <c r="N43" s="7">
        <v>45318</v>
      </c>
      <c r="O43" s="15">
        <f t="shared" si="4"/>
        <v>2.0963743241120909</v>
      </c>
      <c r="P43" s="15">
        <f t="shared" si="5"/>
        <v>7.8825347758887085</v>
      </c>
      <c r="Q43" s="14">
        <f t="shared" si="6"/>
        <v>5.7861604517766176</v>
      </c>
    </row>
    <row r="44" spans="1:17" x14ac:dyDescent="0.25">
      <c r="A44" s="5" t="b">
        <f t="shared" si="1"/>
        <v>0</v>
      </c>
      <c r="B44" s="6">
        <v>28</v>
      </c>
      <c r="C44" s="7">
        <v>45319</v>
      </c>
      <c r="D44" s="15">
        <v>3613.69</v>
      </c>
      <c r="E44" s="15">
        <v>274.89999999999998</v>
      </c>
      <c r="F44" s="14">
        <f t="shared" si="0"/>
        <v>3338.79</v>
      </c>
      <c r="H44" s="6">
        <v>28</v>
      </c>
      <c r="I44" s="7">
        <v>45319</v>
      </c>
      <c r="J44" s="15">
        <f t="shared" si="2"/>
        <v>-4.8908809533835838</v>
      </c>
      <c r="K44" s="15">
        <f t="shared" si="2"/>
        <v>-7.096992227103752</v>
      </c>
      <c r="L44" s="14">
        <f t="shared" si="3"/>
        <v>2.2061112737201682</v>
      </c>
      <c r="M44" s="6">
        <v>28</v>
      </c>
      <c r="N44" s="7">
        <v>45319</v>
      </c>
      <c r="O44" s="15">
        <f t="shared" si="4"/>
        <v>1.3464472414798923</v>
      </c>
      <c r="P44" s="15">
        <f t="shared" si="5"/>
        <v>6.2210200927356896</v>
      </c>
      <c r="Q44" s="14">
        <f t="shared" si="6"/>
        <v>4.8745728512557971</v>
      </c>
    </row>
    <row r="45" spans="1:17" x14ac:dyDescent="0.25">
      <c r="A45" s="5" t="b">
        <f t="shared" si="1"/>
        <v>0</v>
      </c>
      <c r="B45" s="6">
        <v>29</v>
      </c>
      <c r="C45" s="7">
        <v>45320</v>
      </c>
      <c r="D45" s="15">
        <v>3429.49</v>
      </c>
      <c r="E45" s="15">
        <v>256.69</v>
      </c>
      <c r="F45" s="14">
        <f t="shared" si="0"/>
        <v>3172.7999999999997</v>
      </c>
      <c r="H45" s="6">
        <v>29</v>
      </c>
      <c r="I45" s="7">
        <v>45320</v>
      </c>
      <c r="J45" s="15">
        <f t="shared" si="2"/>
        <v>-9.7388617509580211</v>
      </c>
      <c r="K45" s="15">
        <f t="shared" si="2"/>
        <v>-13.251098344035142</v>
      </c>
      <c r="L45" s="14">
        <f t="shared" si="3"/>
        <v>3.5122365930771213</v>
      </c>
      <c r="M45" s="6">
        <v>29</v>
      </c>
      <c r="N45" s="7">
        <v>45320</v>
      </c>
      <c r="O45" s="15">
        <f t="shared" si="4"/>
        <v>-3.8194678153956629</v>
      </c>
      <c r="P45" s="15">
        <f t="shared" si="5"/>
        <v>-0.81530139103555399</v>
      </c>
      <c r="Q45" s="14">
        <f t="shared" si="6"/>
        <v>3.0041664243601089</v>
      </c>
    </row>
    <row r="46" spans="1:17" x14ac:dyDescent="0.25">
      <c r="A46" s="5" t="b">
        <f t="shared" si="1"/>
        <v>0</v>
      </c>
      <c r="B46" s="6">
        <v>30</v>
      </c>
      <c r="C46" s="7">
        <v>45321</v>
      </c>
      <c r="D46" s="15">
        <v>3498.12</v>
      </c>
      <c r="E46" s="15">
        <v>257.89</v>
      </c>
      <c r="F46" s="14">
        <f t="shared" si="0"/>
        <v>3240.23</v>
      </c>
      <c r="H46" s="6">
        <v>30</v>
      </c>
      <c r="I46" s="7">
        <v>45321</v>
      </c>
      <c r="J46" s="15">
        <f t="shared" si="2"/>
        <v>-7.9325809575946451</v>
      </c>
      <c r="K46" s="15">
        <f t="shared" si="2"/>
        <v>-12.845555931057786</v>
      </c>
      <c r="L46" s="14">
        <f t="shared" si="3"/>
        <v>4.9129749734631414</v>
      </c>
      <c r="M46" s="6">
        <v>30</v>
      </c>
      <c r="N46" s="7">
        <v>45321</v>
      </c>
      <c r="O46" s="15">
        <f t="shared" si="4"/>
        <v>-1.8947297570168928</v>
      </c>
      <c r="P46" s="15">
        <f t="shared" si="5"/>
        <v>-0.35162287480681026</v>
      </c>
      <c r="Q46" s="14">
        <f t="shared" si="6"/>
        <v>1.5431068822100826</v>
      </c>
    </row>
    <row r="47" spans="1:17" x14ac:dyDescent="0.25">
      <c r="A47" s="5" t="b">
        <f t="shared" si="1"/>
        <v>0</v>
      </c>
      <c r="B47" s="6">
        <v>31</v>
      </c>
      <c r="C47" s="7">
        <v>45322</v>
      </c>
      <c r="D47" s="15">
        <v>3631.21</v>
      </c>
      <c r="E47" s="15">
        <v>276.88</v>
      </c>
      <c r="F47" s="14">
        <f t="shared" si="0"/>
        <v>3354.33</v>
      </c>
      <c r="H47" s="6">
        <v>31</v>
      </c>
      <c r="I47" s="7">
        <v>45322</v>
      </c>
      <c r="J47" s="15">
        <f t="shared" si="2"/>
        <v>-4.4297700762201524</v>
      </c>
      <c r="K47" s="15">
        <f t="shared" si="2"/>
        <v>-6.4278472456911064</v>
      </c>
      <c r="L47" s="14">
        <f t="shared" si="3"/>
        <v>1.998077169470954</v>
      </c>
      <c r="M47" s="6">
        <v>31</v>
      </c>
      <c r="N47" s="7">
        <v>45322</v>
      </c>
      <c r="O47" s="15">
        <f t="shared" si="4"/>
        <v>1.8377981198537223</v>
      </c>
      <c r="P47" s="15">
        <f t="shared" si="5"/>
        <v>6.9860896445131315</v>
      </c>
      <c r="Q47" s="14">
        <f t="shared" si="6"/>
        <v>5.1482915246594096</v>
      </c>
    </row>
    <row r="49" spans="5:17" x14ac:dyDescent="0.25">
      <c r="E49" s="17" t="s">
        <v>30</v>
      </c>
      <c r="F49" s="18">
        <f>MAX(F17:F47)</f>
        <v>3565.9399999999996</v>
      </c>
      <c r="K49" s="17" t="s">
        <v>30</v>
      </c>
      <c r="L49" s="18">
        <f>MAX(L17:L47)</f>
        <v>9.1905008317302528</v>
      </c>
      <c r="P49" s="17" t="s">
        <v>30</v>
      </c>
      <c r="Q49" s="18">
        <f>MAX(Q17:Q47)</f>
        <v>9.4817368825114219</v>
      </c>
    </row>
    <row r="50" spans="5:17" x14ac:dyDescent="0.25">
      <c r="E50" s="19" t="s">
        <v>31</v>
      </c>
      <c r="F50" s="20">
        <f>MIN(F17:F47)</f>
        <v>3047.81</v>
      </c>
      <c r="K50" s="19" t="s">
        <v>31</v>
      </c>
      <c r="L50" s="20">
        <f>MIN(L17:L47)</f>
        <v>-1.3624806885835925</v>
      </c>
      <c r="P50" s="19" t="s">
        <v>31</v>
      </c>
      <c r="Q50" s="20">
        <f>MIN(Q17:Q47)</f>
        <v>-3.6717696166965306</v>
      </c>
    </row>
  </sheetData>
  <conditionalFormatting sqref="F17:F47">
    <cfRule type="cellIs" dxfId="7" priority="6" operator="equal">
      <formula>3306.88</formula>
    </cfRule>
    <cfRule type="cellIs" dxfId="6" priority="11" operator="equal">
      <formula>$F$50</formula>
    </cfRule>
    <cfRule type="cellIs" dxfId="5" priority="12" operator="equal">
      <formula>$F$49</formula>
    </cfRule>
  </conditionalFormatting>
  <conditionalFormatting sqref="N9">
    <cfRule type="cellIs" dxfId="4" priority="3" operator="equal">
      <formula>3306.88</formula>
    </cfRule>
    <cfRule type="cellIs" dxfId="3" priority="4" operator="equal">
      <formula>$F$50</formula>
    </cfRule>
    <cfRule type="cellIs" dxfId="2" priority="5" operator="equal">
      <formula>$F$49</formula>
    </cfRule>
  </conditionalFormatting>
  <conditionalFormatting sqref="Q17:Q47">
    <cfRule type="cellIs" dxfId="1" priority="1" operator="equal">
      <formula>$Q$50</formula>
    </cfRule>
    <cfRule type="cellIs" dxfId="0" priority="2" operator="equal">
      <formula>$Q$49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2024-10-05T06:42:42Z</dcterms:modified>
</cp:coreProperties>
</file>