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t\Downloads\"/>
    </mc:Choice>
  </mc:AlternateContent>
  <xr:revisionPtr revIDLastSave="0" documentId="13_ncr:1_{651273A9-84BF-4C0D-A200-F399D00E2FA5}" xr6:coauthVersionLast="47" xr6:coauthVersionMax="47" xr10:uidLastSave="{00000000-0000-0000-0000-000000000000}"/>
  <bookViews>
    <workbookView xWindow="2415" yWindow="330" windowWidth="22815" windowHeight="12885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Лист1!$L$2:$M$43</definedName>
    <definedName name="_xlnm._FilterDatabase" localSheetId="1" hidden="1">Лист2!$A$1:$I$31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3" i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2" i="2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H3" i="1"/>
  <c r="G3" i="1"/>
  <c r="D4" i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D21" i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3" i="1"/>
  <c r="E3" i="1" s="1"/>
  <c r="E20" i="1"/>
  <c r="E21" i="1"/>
  <c r="E4" i="1"/>
  <c r="M37" i="1" l="1"/>
  <c r="M12" i="1"/>
  <c r="M18" i="1"/>
  <c r="M38" i="1"/>
  <c r="M29" i="1"/>
  <c r="M20" i="1"/>
  <c r="M10" i="1"/>
  <c r="M43" i="1"/>
  <c r="M35" i="1"/>
  <c r="M27" i="1"/>
  <c r="M19" i="1"/>
  <c r="M11" i="1"/>
  <c r="M9" i="1"/>
  <c r="M36" i="1"/>
  <c r="M26" i="1"/>
  <c r="M17" i="1"/>
  <c r="M8" i="1"/>
  <c r="M28" i="1"/>
  <c r="M34" i="1"/>
  <c r="M25" i="1"/>
  <c r="M16" i="1"/>
  <c r="M6" i="1"/>
  <c r="M42" i="1"/>
  <c r="M33" i="1"/>
  <c r="M24" i="1"/>
  <c r="M15" i="1"/>
  <c r="M5" i="1"/>
  <c r="M41" i="1"/>
  <c r="M32" i="1"/>
  <c r="M23" i="1"/>
  <c r="M14" i="1"/>
  <c r="M4" i="1"/>
  <c r="M40" i="1"/>
  <c r="M31" i="1"/>
  <c r="M22" i="1"/>
  <c r="M13" i="1"/>
  <c r="M7" i="1"/>
  <c r="M39" i="1"/>
  <c r="M30" i="1"/>
  <c r="M21" i="1"/>
  <c r="M3" i="1"/>
</calcChain>
</file>

<file path=xl/sharedStrings.xml><?xml version="1.0" encoding="utf-8"?>
<sst xmlns="http://schemas.openxmlformats.org/spreadsheetml/2006/main" count="55" uniqueCount="55">
  <si>
    <t>Расход тепловой энергии Гкал январь 2020г.  (За январь)</t>
  </si>
  <si>
    <t>№ Квартиры</t>
  </si>
  <si>
    <t>№ Счетчика</t>
  </si>
  <si>
    <t>Текущие показания отопления (Гкал)</t>
  </si>
  <si>
    <t>1 (1) СТР1</t>
  </si>
  <si>
    <t>2 (2)</t>
  </si>
  <si>
    <t>3 (3)</t>
  </si>
  <si>
    <t>4 (4)</t>
  </si>
  <si>
    <t>5 (5)</t>
  </si>
  <si>
    <t>6 (6)</t>
  </si>
  <si>
    <t>7 (7)</t>
  </si>
  <si>
    <t>8 (8)</t>
  </si>
  <si>
    <t>9 (9)</t>
  </si>
  <si>
    <t>10 (10)</t>
  </si>
  <si>
    <t>11 (11)</t>
  </si>
  <si>
    <t>12 (12)</t>
  </si>
  <si>
    <t>13 (13)</t>
  </si>
  <si>
    <t>14 (14)</t>
  </si>
  <si>
    <t>15 (15)</t>
  </si>
  <si>
    <t>16 (не считает))</t>
  </si>
  <si>
    <t>17 (17)</t>
  </si>
  <si>
    <t>18 (18)</t>
  </si>
  <si>
    <t>19 (19)</t>
  </si>
  <si>
    <t>20 (20)</t>
  </si>
  <si>
    <t>21 (21)</t>
  </si>
  <si>
    <t>22 (22)</t>
  </si>
  <si>
    <t>23 (23)</t>
  </si>
  <si>
    <t>24 (24)</t>
  </si>
  <si>
    <t>25 (25)</t>
  </si>
  <si>
    <t>26 (26,27)</t>
  </si>
  <si>
    <t>27 (28)</t>
  </si>
  <si>
    <t>29 (30)</t>
  </si>
  <si>
    <t>30 (31)</t>
  </si>
  <si>
    <t>31 (32)</t>
  </si>
  <si>
    <t>32 (33)</t>
  </si>
  <si>
    <t>33 (34)</t>
  </si>
  <si>
    <t>34 (35)</t>
  </si>
  <si>
    <t>35 (36)</t>
  </si>
  <si>
    <t>36 (37)</t>
  </si>
  <si>
    <t>37 (38)</t>
  </si>
  <si>
    <t>38 (39)</t>
  </si>
  <si>
    <t>39 (40)</t>
  </si>
  <si>
    <t>40 (41)</t>
  </si>
  <si>
    <t>предыдущие</t>
  </si>
  <si>
    <t>Разница</t>
  </si>
  <si>
    <t xml:space="preserve"> Квартира</t>
  </si>
  <si>
    <t>№ счетчика</t>
  </si>
  <si>
    <t>Последующее [2]</t>
  </si>
  <si>
    <t>Предыдущее [1]</t>
  </si>
  <si>
    <t>Расход, Гкал</t>
  </si>
  <si>
    <t>Расход, кВт*ч</t>
  </si>
  <si>
    <t>Дата [2]</t>
  </si>
  <si>
    <t>Дата [1]</t>
  </si>
  <si>
    <t>что</t>
  </si>
  <si>
    <t>сколько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</si>
</sst>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0" borderId="2" xfId="0" applyBorder="1" applyProtection="1">
      <protection locked="0"/>
    </xf>
    <xf numFmtId="0" fontId="0" fillId="0" borderId="2" xfId="0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/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Protection="1">
      <protection locked="0"/>
    </xf>
    <xf numFmtId="0" fontId="0" fillId="3" borderId="0" xfId="0" applyFill="1"/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 filterMode="1"/>
  <dimension ref="A1:M43"/>
  <sheetViews>
    <sheetView tabSelected="1" zoomScaleNormal="100" workbookViewId="0">
      <selection activeCell="M3" sqref="M3"/>
    </sheetView>
  </sheetViews>
  <sheetFormatPr defaultRowHeight="15" x14ac:dyDescent="0.25"/>
  <cols>
    <col min="1" max="1" width="17" customWidth="1"/>
    <col min="2" max="3" width="14.7109375" customWidth="1"/>
    <col min="4" max="4" width="18" customWidth="1"/>
    <col min="5" max="5" width="10.7109375" customWidth="1"/>
    <col min="7" max="7" width="32.5703125" customWidth="1"/>
    <col min="12" max="12" width="11.42578125" bestFit="1" customWidth="1"/>
  </cols>
  <sheetData>
    <row r="1" spans="1:13" ht="56.45" customHeight="1" x14ac:dyDescent="0.25">
      <c r="A1" s="15" t="s">
        <v>0</v>
      </c>
      <c r="B1" s="15"/>
      <c r="C1" s="15"/>
      <c r="D1" s="15"/>
    </row>
    <row r="2" spans="1:13" ht="45" x14ac:dyDescent="0.25">
      <c r="A2" s="1" t="s">
        <v>1</v>
      </c>
      <c r="B2" s="2" t="s">
        <v>2</v>
      </c>
      <c r="C2" s="2" t="s">
        <v>43</v>
      </c>
      <c r="D2" s="1" t="s">
        <v>3</v>
      </c>
      <c r="E2" s="2" t="s">
        <v>44</v>
      </c>
      <c r="L2" t="s">
        <v>53</v>
      </c>
      <c r="M2" t="s">
        <v>54</v>
      </c>
    </row>
    <row r="3" spans="1:13" x14ac:dyDescent="0.25">
      <c r="A3" s="3" t="s">
        <v>9</v>
      </c>
      <c r="B3" s="6">
        <v>1446607</v>
      </c>
      <c r="C3" s="5">
        <v>9.1206999999999994</v>
      </c>
      <c r="D3" s="5">
        <f>SUMIF(Лист2!B:B,B3,Лист2!C:C)</f>
        <v>0</v>
      </c>
      <c r="E3" s="5">
        <f t="shared" ref="E3:E43" si="0">D3-C3</f>
        <v>-9.1206999999999994</v>
      </c>
      <c r="G3" t="str">
        <f>_xlfn.CONCAT(A3,B3)</f>
        <v>6 (6)1446607</v>
      </c>
      <c r="H3" t="str">
        <f>_xlfn.CONCAT(Лист2!A2,Лист2!B2)</f>
        <v>201447525</v>
      </c>
      <c r="J3" s="10">
        <f>COUNTIF(C8,Лист2!A:A)</f>
        <v>0</v>
      </c>
      <c r="L3" s="14" t="str">
        <f>IFERROR(TRIM(_xlfn.TEXTBEFORE(A3,"(",1)),A3)&amp;"|"&amp;B3</f>
        <v>6|1446607</v>
      </c>
      <c r="M3" s="14">
        <f>COUNTIF(Лист2!J:J,L3)</f>
        <v>0</v>
      </c>
    </row>
    <row r="4" spans="1:13" x14ac:dyDescent="0.25">
      <c r="A4" s="3" t="s">
        <v>32</v>
      </c>
      <c r="B4" s="6">
        <v>1447240</v>
      </c>
      <c r="C4" s="5">
        <v>5.9668999999999999</v>
      </c>
      <c r="D4" s="5">
        <f>SUMIF(Лист2!B:B,B4,Лист2!C:C)</f>
        <v>0</v>
      </c>
      <c r="E4" s="5">
        <f t="shared" si="0"/>
        <v>-5.9668999999999999</v>
      </c>
      <c r="G4" t="str">
        <f t="shared" ref="G4:G43" si="1">_xlfn.CONCAT(A4,B4)</f>
        <v>30 (31)1447240</v>
      </c>
      <c r="H4" t="str">
        <f>_xlfn.CONCAT(Лист2!A3,Лист2!B3)</f>
        <v>11447500</v>
      </c>
      <c r="J4" s="10">
        <f>COUNTIF(C9,Лист2!A:A)</f>
        <v>0</v>
      </c>
      <c r="L4" s="14" t="str">
        <f t="shared" ref="L4:L43" si="2">IFERROR(TRIM(_xlfn.TEXTBEFORE(A4,"(",1)),A4)&amp;"|"&amp;B4</f>
        <v>30|1447240</v>
      </c>
      <c r="M4" s="14">
        <f>COUNTIF(Лист2!J:J,L4)</f>
        <v>0</v>
      </c>
    </row>
    <row r="5" spans="1:13" hidden="1" x14ac:dyDescent="0.25">
      <c r="A5" s="3" t="s">
        <v>19</v>
      </c>
      <c r="B5" s="6">
        <v>1447326</v>
      </c>
      <c r="C5" s="5">
        <v>12.1259</v>
      </c>
      <c r="D5" s="5">
        <f>SUMIF(Лист2!B:B,B5,Лист2!C:C)</f>
        <v>12.957800000000001</v>
      </c>
      <c r="E5" s="5">
        <f t="shared" si="0"/>
        <v>0.83190000000000097</v>
      </c>
      <c r="G5" t="str">
        <f t="shared" si="1"/>
        <v>16 (не считает))1447326</v>
      </c>
      <c r="H5" t="str">
        <f>_xlfn.CONCAT(Лист2!A4,Лист2!B4)</f>
        <v>171447765</v>
      </c>
      <c r="J5" s="10">
        <f>COUNTIF(C10,Лист2!A:A)</f>
        <v>0</v>
      </c>
      <c r="L5" s="14" t="str">
        <f t="shared" si="2"/>
        <v>16|1447326</v>
      </c>
      <c r="M5" s="14">
        <f>COUNTIF(Лист2!J:J,L5)</f>
        <v>1</v>
      </c>
    </row>
    <row r="6" spans="1:13" hidden="1" x14ac:dyDescent="0.25">
      <c r="A6" s="3" t="s">
        <v>4</v>
      </c>
      <c r="B6" s="4">
        <v>1447500</v>
      </c>
      <c r="C6" s="5">
        <v>6.8719999999999999</v>
      </c>
      <c r="D6" s="5">
        <f>SUMIF(Лист2!B:B,B6,Лист2!C:C)</f>
        <v>7.1630000000000003</v>
      </c>
      <c r="E6" s="5">
        <f t="shared" si="0"/>
        <v>0.29100000000000037</v>
      </c>
      <c r="G6" t="str">
        <f t="shared" si="1"/>
        <v>1 (1) СТР11447500</v>
      </c>
      <c r="H6" t="str">
        <f>_xlfn.CONCAT(Лист2!A5,Лист2!B5)</f>
        <v>271541865</v>
      </c>
      <c r="J6" s="10">
        <f>COUNTIF(C11,Лист2!A:A)</f>
        <v>0</v>
      </c>
      <c r="L6" s="14" t="str">
        <f t="shared" si="2"/>
        <v>1|1447500</v>
      </c>
      <c r="M6" s="14">
        <f>COUNTIF(Лист2!J:J,L6)</f>
        <v>1</v>
      </c>
    </row>
    <row r="7" spans="1:13" hidden="1" x14ac:dyDescent="0.25">
      <c r="A7" s="11" t="s">
        <v>23</v>
      </c>
      <c r="B7" s="12">
        <v>1447525</v>
      </c>
      <c r="C7" s="13">
        <v>1.5489999999999999</v>
      </c>
      <c r="D7" s="13">
        <f>SUMIF(Лист2!B:B,B7,Лист2!C:C)</f>
        <v>1.5489999999999999</v>
      </c>
      <c r="E7" s="5">
        <f t="shared" si="0"/>
        <v>0</v>
      </c>
      <c r="G7" t="str">
        <f t="shared" si="1"/>
        <v>20 (20)1447525</v>
      </c>
      <c r="H7" t="str">
        <f>_xlfn.CONCAT(Лист2!A6,Лист2!B6)</f>
        <v>281541865</v>
      </c>
      <c r="J7" s="10">
        <f>COUNTIF(C12,Лист2!A:A)</f>
        <v>0</v>
      </c>
      <c r="L7" s="14" t="str">
        <f t="shared" si="2"/>
        <v>20|1447525</v>
      </c>
      <c r="M7" s="14">
        <f>COUNTIF(Лист2!J:J,L7)</f>
        <v>1</v>
      </c>
    </row>
    <row r="8" spans="1:13" hidden="1" x14ac:dyDescent="0.25">
      <c r="A8" s="3" t="s">
        <v>14</v>
      </c>
      <c r="B8" s="6">
        <v>1447526</v>
      </c>
      <c r="C8" s="5">
        <v>28.334</v>
      </c>
      <c r="D8" s="5">
        <f>SUMIF(Лист2!B:B,B8,Лист2!C:C)</f>
        <v>29.827999999999999</v>
      </c>
      <c r="E8" s="5">
        <f t="shared" si="0"/>
        <v>1.4939999999999998</v>
      </c>
      <c r="G8" t="str">
        <f t="shared" si="1"/>
        <v>11 (11)1447526</v>
      </c>
      <c r="H8" t="str">
        <f>_xlfn.CONCAT(Лист2!A7,Лист2!B7)</f>
        <v>261541890</v>
      </c>
      <c r="J8" s="10">
        <f>COUNTIF(C13,Лист2!A:A)</f>
        <v>0</v>
      </c>
      <c r="L8" s="14" t="str">
        <f t="shared" si="2"/>
        <v>11|1447526</v>
      </c>
      <c r="M8" s="14">
        <f>COUNTIF(Лист2!J:J,L8)</f>
        <v>1</v>
      </c>
    </row>
    <row r="9" spans="1:13" hidden="1" x14ac:dyDescent="0.25">
      <c r="A9" s="3" t="s">
        <v>15</v>
      </c>
      <c r="B9" s="6">
        <v>1447653</v>
      </c>
      <c r="C9" s="5">
        <v>30.547899999999998</v>
      </c>
      <c r="D9" s="5">
        <f>SUMIF(Лист2!B:B,B9,Лист2!C:C)</f>
        <v>32.113999999999997</v>
      </c>
      <c r="E9" s="5">
        <f t="shared" si="0"/>
        <v>1.5660999999999987</v>
      </c>
      <c r="G9" t="str">
        <f t="shared" si="1"/>
        <v>12 (12)1447653</v>
      </c>
      <c r="H9" t="str">
        <f>_xlfn.CONCAT(Лист2!A8,Лист2!B8)</f>
        <v>61449602</v>
      </c>
      <c r="J9" s="10">
        <f>COUNTIF(C14,Лист2!A:A)</f>
        <v>0</v>
      </c>
      <c r="L9" s="14" t="str">
        <f t="shared" si="2"/>
        <v>12|1447653</v>
      </c>
      <c r="M9" s="14">
        <f>COUNTIF(Лист2!J:J,L9)</f>
        <v>1</v>
      </c>
    </row>
    <row r="10" spans="1:13" hidden="1" x14ac:dyDescent="0.25">
      <c r="A10" s="3" t="s">
        <v>22</v>
      </c>
      <c r="B10" s="6">
        <v>1447659</v>
      </c>
      <c r="C10" s="5">
        <v>24.360499999999998</v>
      </c>
      <c r="D10" s="5">
        <f>SUMIF(Лист2!B:B,B10,Лист2!C:C)</f>
        <v>25.5779</v>
      </c>
      <c r="E10" s="5">
        <f t="shared" si="0"/>
        <v>1.2174000000000014</v>
      </c>
      <c r="G10" t="str">
        <f t="shared" si="1"/>
        <v>19 (19)1447659</v>
      </c>
      <c r="H10" t="str">
        <f>_xlfn.CONCAT(Лист2!A9,Лист2!B9)</f>
        <v>21450838</v>
      </c>
      <c r="J10" s="10">
        <f>COUNTIF(C15,Лист2!A:A)</f>
        <v>0</v>
      </c>
      <c r="L10" s="14" t="str">
        <f t="shared" si="2"/>
        <v>19|1447659</v>
      </c>
      <c r="M10" s="14">
        <f>COUNTIF(Лист2!J:J,L10)</f>
        <v>1</v>
      </c>
    </row>
    <row r="11" spans="1:13" hidden="1" x14ac:dyDescent="0.25">
      <c r="A11" s="3" t="s">
        <v>18</v>
      </c>
      <c r="B11" s="6">
        <v>1447761</v>
      </c>
      <c r="C11" s="5">
        <v>12.5672</v>
      </c>
      <c r="D11" s="5">
        <f>SUMIF(Лист2!B:B,B11,Лист2!C:C)</f>
        <v>12.864699999999999</v>
      </c>
      <c r="E11" s="5">
        <f t="shared" si="0"/>
        <v>0.29749999999999943</v>
      </c>
      <c r="G11" t="str">
        <f t="shared" si="1"/>
        <v>15 (15)1447761</v>
      </c>
      <c r="H11" t="str">
        <f>_xlfn.CONCAT(Лист2!A10,Лист2!B10)</f>
        <v>81452062</v>
      </c>
      <c r="J11" s="10">
        <f>COUNTIF(C16,Лист2!A:A)</f>
        <v>0</v>
      </c>
      <c r="L11" s="14" t="str">
        <f t="shared" si="2"/>
        <v>15|1447761</v>
      </c>
      <c r="M11" s="14">
        <f>COUNTIF(Лист2!J:J,L11)</f>
        <v>1</v>
      </c>
    </row>
    <row r="12" spans="1:13" hidden="1" x14ac:dyDescent="0.25">
      <c r="A12" s="3" t="s">
        <v>20</v>
      </c>
      <c r="B12" s="6">
        <v>1447765</v>
      </c>
      <c r="C12" s="5">
        <v>6.4006999999999996</v>
      </c>
      <c r="D12" s="5">
        <f>SUMIF(Лист2!B:B,B12,Лист2!C:C)</f>
        <v>7.2912999999999997</v>
      </c>
      <c r="E12" s="5">
        <f t="shared" si="0"/>
        <v>0.89060000000000006</v>
      </c>
      <c r="G12" t="str">
        <f t="shared" si="1"/>
        <v>17 (17)1447765</v>
      </c>
      <c r="H12" t="str">
        <f>_xlfn.CONCAT(Лист2!A11,Лист2!B11)</f>
        <v>71449643</v>
      </c>
      <c r="J12" s="10">
        <f>COUNTIF(C17,Лист2!A:A)</f>
        <v>0</v>
      </c>
      <c r="L12" s="14" t="str">
        <f t="shared" si="2"/>
        <v>17|1447765</v>
      </c>
      <c r="M12" s="14">
        <f>COUNTIF(Лист2!J:J,L12)</f>
        <v>1</v>
      </c>
    </row>
    <row r="13" spans="1:13" hidden="1" x14ac:dyDescent="0.25">
      <c r="A13" s="3" t="s">
        <v>21</v>
      </c>
      <c r="B13" s="6">
        <v>1447980</v>
      </c>
      <c r="C13" s="5">
        <v>15.795299999999999</v>
      </c>
      <c r="D13" s="5">
        <f>SUMIF(Лист2!B:B,B13,Лист2!C:C)</f>
        <v>16.825700000000001</v>
      </c>
      <c r="E13" s="5">
        <f t="shared" si="0"/>
        <v>1.030400000000002</v>
      </c>
      <c r="G13" t="str">
        <f t="shared" si="1"/>
        <v>18 (18)1447980</v>
      </c>
      <c r="H13" t="str">
        <f>_xlfn.CONCAT(Лист2!A12,Лист2!B12)</f>
        <v>51451313</v>
      </c>
      <c r="J13" s="10">
        <f>COUNTIF(C18,Лист2!A:A)</f>
        <v>0</v>
      </c>
      <c r="L13" s="14" t="str">
        <f t="shared" si="2"/>
        <v>18|1447980</v>
      </c>
      <c r="M13" s="14">
        <f>COUNTIF(Лист2!J:J,L13)</f>
        <v>1</v>
      </c>
    </row>
    <row r="14" spans="1:13" hidden="1" x14ac:dyDescent="0.25">
      <c r="A14" s="3" t="s">
        <v>31</v>
      </c>
      <c r="B14" s="6">
        <v>1447998</v>
      </c>
      <c r="C14" s="5">
        <v>14.649900000000001</v>
      </c>
      <c r="D14" s="5">
        <f>SUMIF(Лист2!B:B,B14,Лист2!C:C)</f>
        <v>15.560499999999999</v>
      </c>
      <c r="E14" s="5">
        <f t="shared" si="0"/>
        <v>0.91059999999999874</v>
      </c>
      <c r="G14" t="str">
        <f t="shared" si="1"/>
        <v>29 (30)1447998</v>
      </c>
      <c r="H14" t="str">
        <f>_xlfn.CONCAT(Лист2!A13,Лист2!B13)</f>
        <v>91541544</v>
      </c>
      <c r="J14" s="10">
        <f>COUNTIF(C19,Лист2!A:A)</f>
        <v>0</v>
      </c>
      <c r="L14" s="14" t="str">
        <f t="shared" si="2"/>
        <v>29|1447998</v>
      </c>
      <c r="M14" s="14">
        <f>COUNTIF(Лист2!J:J,L14)</f>
        <v>1</v>
      </c>
    </row>
    <row r="15" spans="1:13" hidden="1" x14ac:dyDescent="0.25">
      <c r="A15" s="3" t="s">
        <v>16</v>
      </c>
      <c r="B15" s="6">
        <v>1449253</v>
      </c>
      <c r="C15" s="5">
        <v>28.977699999999999</v>
      </c>
      <c r="D15" s="5">
        <f>SUMIF(Лист2!B:B,B15,Лист2!C:C)</f>
        <v>29.3826</v>
      </c>
      <c r="E15" s="5">
        <f t="shared" si="0"/>
        <v>0.40490000000000137</v>
      </c>
      <c r="G15" t="str">
        <f t="shared" si="1"/>
        <v>13 (13)1449253</v>
      </c>
      <c r="H15" t="str">
        <f>_xlfn.CONCAT(Лист2!A14,Лист2!B14)</f>
        <v>261541689</v>
      </c>
      <c r="J15" s="10">
        <f>COUNTIF(C20,Лист2!A:A)</f>
        <v>0</v>
      </c>
      <c r="L15" s="14" t="str">
        <f t="shared" si="2"/>
        <v>13|1449253</v>
      </c>
      <c r="M15" s="14">
        <f>COUNTIF(Лист2!J:J,L15)</f>
        <v>1</v>
      </c>
    </row>
    <row r="16" spans="1:13" hidden="1" x14ac:dyDescent="0.25">
      <c r="A16" s="3" t="s">
        <v>10</v>
      </c>
      <c r="B16" s="6">
        <v>1449643</v>
      </c>
      <c r="C16" s="5">
        <v>10.044499999999999</v>
      </c>
      <c r="D16" s="5">
        <f>SUMIF(Лист2!B:B,B16,Лист2!C:C)</f>
        <v>10.4442</v>
      </c>
      <c r="E16" s="5">
        <f t="shared" si="0"/>
        <v>0.39970000000000105</v>
      </c>
      <c r="G16" t="str">
        <f t="shared" si="1"/>
        <v>7 (7)1449643</v>
      </c>
      <c r="H16" t="str">
        <f>_xlfn.CONCAT(Лист2!A15,Лист2!B15)</f>
        <v>151447761</v>
      </c>
      <c r="J16" s="10">
        <f>COUNTIF(C21,Лист2!A:A)</f>
        <v>0</v>
      </c>
      <c r="L16" s="14" t="str">
        <f t="shared" si="2"/>
        <v>7|1449643</v>
      </c>
      <c r="M16" s="14">
        <f>COUNTIF(Лист2!J:J,L16)</f>
        <v>1</v>
      </c>
    </row>
    <row r="17" spans="1:13" hidden="1" x14ac:dyDescent="0.25">
      <c r="A17" s="3" t="s">
        <v>38</v>
      </c>
      <c r="B17" s="6">
        <v>1449811</v>
      </c>
      <c r="C17" s="5">
        <v>25.968399999999999</v>
      </c>
      <c r="D17" s="5">
        <f>SUMIF(Лист2!B:B,B17,Лист2!C:C)</f>
        <v>27.260400000000001</v>
      </c>
      <c r="E17" s="5">
        <f t="shared" si="0"/>
        <v>1.2920000000000016</v>
      </c>
      <c r="G17" t="str">
        <f t="shared" si="1"/>
        <v>36 (37)1449811</v>
      </c>
      <c r="H17" t="str">
        <f>_xlfn.CONCAT(Лист2!A16,Лист2!B16)</f>
        <v>161447326</v>
      </c>
      <c r="J17" s="10">
        <f>COUNTIF(C22,Лист2!A:A)</f>
        <v>0</v>
      </c>
      <c r="L17" s="14" t="str">
        <f t="shared" si="2"/>
        <v>36|1449811</v>
      </c>
      <c r="M17" s="14">
        <f>COUNTIF(Лист2!J:J,L17)</f>
        <v>1</v>
      </c>
    </row>
    <row r="18" spans="1:13" hidden="1" x14ac:dyDescent="0.25">
      <c r="A18" s="3" t="s">
        <v>17</v>
      </c>
      <c r="B18" s="6">
        <v>1449815</v>
      </c>
      <c r="C18" s="5">
        <v>13.9092</v>
      </c>
      <c r="D18" s="5">
        <f>SUMIF(Лист2!B:B,B18,Лист2!C:C)</f>
        <v>14.6912</v>
      </c>
      <c r="E18" s="5">
        <f t="shared" si="0"/>
        <v>0.78200000000000003</v>
      </c>
      <c r="G18" t="str">
        <f t="shared" si="1"/>
        <v>14 (14)1449815</v>
      </c>
      <c r="H18" t="str">
        <f>_xlfn.CONCAT(Лист2!A17,Лист2!B17)</f>
        <v>141449815</v>
      </c>
      <c r="J18" s="10">
        <f>COUNTIF(C23,Лист2!A:A)</f>
        <v>0</v>
      </c>
      <c r="L18" s="14" t="str">
        <f t="shared" si="2"/>
        <v>14|1449815</v>
      </c>
      <c r="M18" s="14">
        <f>COUNTIF(Лист2!J:J,L18)</f>
        <v>1</v>
      </c>
    </row>
    <row r="19" spans="1:13" hidden="1" x14ac:dyDescent="0.25">
      <c r="A19" s="3" t="s">
        <v>7</v>
      </c>
      <c r="B19" s="6">
        <v>1450819</v>
      </c>
      <c r="C19" s="5">
        <v>30.162500000000001</v>
      </c>
      <c r="D19" s="5">
        <f>SUMIF(Лист2!B:B,B19,Лист2!C:C)</f>
        <v>31.3386</v>
      </c>
      <c r="E19" s="5">
        <f t="shared" si="0"/>
        <v>1.1760999999999981</v>
      </c>
      <c r="G19" t="str">
        <f t="shared" si="1"/>
        <v>4 (4)1450819</v>
      </c>
      <c r="H19" t="str">
        <f>_xlfn.CONCAT(Лист2!A18,Лист2!B18)</f>
        <v>291447998</v>
      </c>
      <c r="J19" s="10">
        <f>COUNTIF(C24,Лист2!A:A)</f>
        <v>0</v>
      </c>
      <c r="L19" s="14" t="str">
        <f t="shared" si="2"/>
        <v>4|1450819</v>
      </c>
      <c r="M19" s="14">
        <f>COUNTIF(Лист2!J:J,L19)</f>
        <v>1</v>
      </c>
    </row>
    <row r="20" spans="1:13" hidden="1" x14ac:dyDescent="0.25">
      <c r="A20" s="3" t="s">
        <v>5</v>
      </c>
      <c r="B20" s="4">
        <v>1450838</v>
      </c>
      <c r="C20" s="5">
        <v>8.8520000000000003</v>
      </c>
      <c r="D20" s="5">
        <f>SUMIF(Лист2!B:B,B20,Лист2!C:C)</f>
        <v>9.2043999999999997</v>
      </c>
      <c r="E20" s="5">
        <f t="shared" si="0"/>
        <v>0.35239999999999938</v>
      </c>
      <c r="G20" t="str">
        <f t="shared" si="1"/>
        <v>2 (2)1450838</v>
      </c>
      <c r="H20" t="str">
        <f>_xlfn.CONCAT(Лист2!A19,Лист2!B19)</f>
        <v>181447980</v>
      </c>
      <c r="J20" s="10">
        <f>COUNTIF(C25,Лист2!A:A)</f>
        <v>0</v>
      </c>
      <c r="L20" s="14" t="str">
        <f t="shared" si="2"/>
        <v>2|1450838</v>
      </c>
      <c r="M20" s="14">
        <f>COUNTIF(Лист2!J:J,L20)</f>
        <v>1</v>
      </c>
    </row>
    <row r="21" spans="1:13" hidden="1" x14ac:dyDescent="0.25">
      <c r="A21" s="3" t="s">
        <v>6</v>
      </c>
      <c r="B21" s="4">
        <v>1450886</v>
      </c>
      <c r="C21" s="5">
        <v>20.041499999999999</v>
      </c>
      <c r="D21" s="5">
        <f>SUMIF(Лист2!B:B,B21,Лист2!C:C)</f>
        <v>20.651900000000001</v>
      </c>
      <c r="E21" s="5">
        <f t="shared" si="0"/>
        <v>0.61040000000000205</v>
      </c>
      <c r="G21" t="str">
        <f t="shared" si="1"/>
        <v>3 (3)1450886</v>
      </c>
      <c r="H21" t="str">
        <f>_xlfn.CONCAT(Лист2!A20,Лист2!B20)</f>
        <v>31450886</v>
      </c>
      <c r="J21" s="10">
        <f>COUNTIF(C26,Лист2!A:A)</f>
        <v>0</v>
      </c>
      <c r="L21" s="14" t="str">
        <f t="shared" si="2"/>
        <v>3|1450886</v>
      </c>
      <c r="M21" s="14">
        <f>COUNTIF(Лист2!J:J,L21)</f>
        <v>1</v>
      </c>
    </row>
    <row r="22" spans="1:13" hidden="1" x14ac:dyDescent="0.25">
      <c r="A22" s="3" t="s">
        <v>13</v>
      </c>
      <c r="B22" s="6">
        <v>1451214</v>
      </c>
      <c r="C22" s="5">
        <v>22.953199999999999</v>
      </c>
      <c r="D22" s="5">
        <f>SUMIF(Лист2!B:B,B22,Лист2!C:C)</f>
        <v>23.639600000000002</v>
      </c>
      <c r="E22" s="5">
        <f t="shared" si="0"/>
        <v>0.68640000000000256</v>
      </c>
      <c r="G22" t="str">
        <f t="shared" si="1"/>
        <v>10 (10)1451214</v>
      </c>
      <c r="H22" t="str">
        <f>_xlfn.CONCAT(Лист2!A21,Лист2!B21)</f>
        <v>231541548</v>
      </c>
      <c r="J22" s="10">
        <f>COUNTIF(C27,Лист2!A:A)</f>
        <v>0</v>
      </c>
      <c r="L22" s="14" t="str">
        <f t="shared" si="2"/>
        <v>10|1451214</v>
      </c>
      <c r="M22" s="14">
        <f>COUNTIF(Лист2!J:J,L22)</f>
        <v>1</v>
      </c>
    </row>
    <row r="23" spans="1:13" hidden="1" x14ac:dyDescent="0.25">
      <c r="A23" s="3" t="s">
        <v>8</v>
      </c>
      <c r="B23" s="6">
        <v>1451313</v>
      </c>
      <c r="C23" s="5">
        <v>10.67</v>
      </c>
      <c r="D23" s="5">
        <f>SUMIF(Лист2!B:B,B23,Лист2!C:C)</f>
        <v>11.1145</v>
      </c>
      <c r="E23" s="5">
        <f t="shared" si="0"/>
        <v>0.44449999999999967</v>
      </c>
      <c r="G23" t="str">
        <f t="shared" si="1"/>
        <v>5 (5)1451313</v>
      </c>
      <c r="H23" t="str">
        <f>_xlfn.CONCAT(Лист2!A22,Лист2!B22)</f>
        <v>221541552</v>
      </c>
      <c r="J23" s="10">
        <f>COUNTIF(C28,Лист2!A:A)</f>
        <v>0</v>
      </c>
      <c r="L23" s="14" t="str">
        <f t="shared" si="2"/>
        <v>5|1451313</v>
      </c>
      <c r="M23" s="14">
        <f>COUNTIF(Лист2!J:J,L23)</f>
        <v>1</v>
      </c>
    </row>
    <row r="24" spans="1:13" hidden="1" x14ac:dyDescent="0.25">
      <c r="A24" s="3" t="s">
        <v>11</v>
      </c>
      <c r="B24" s="6">
        <v>1452062</v>
      </c>
      <c r="C24" s="5">
        <v>9.4398</v>
      </c>
      <c r="D24" s="5">
        <f>SUMIF(Лист2!B:B,B24,Лист2!C:C)</f>
        <v>9.5029000000000003</v>
      </c>
      <c r="E24" s="5">
        <f t="shared" si="0"/>
        <v>6.3100000000000378E-2</v>
      </c>
      <c r="G24" t="str">
        <f t="shared" si="1"/>
        <v>8 (8)1452062</v>
      </c>
      <c r="H24" t="str">
        <f>_xlfn.CONCAT(Лист2!A23,Лист2!B23)</f>
        <v>101451214</v>
      </c>
      <c r="J24" s="10">
        <f>COUNTIF(C29,Лист2!A:A)</f>
        <v>0</v>
      </c>
      <c r="L24" s="14" t="str">
        <f t="shared" si="2"/>
        <v>8|1452062</v>
      </c>
      <c r="M24" s="14">
        <f>COUNTIF(Лист2!J:J,L24)</f>
        <v>1</v>
      </c>
    </row>
    <row r="25" spans="1:13" x14ac:dyDescent="0.25">
      <c r="A25" s="3" t="s">
        <v>26</v>
      </c>
      <c r="B25" s="6">
        <v>1541448</v>
      </c>
      <c r="C25" s="5">
        <v>19.572800000000001</v>
      </c>
      <c r="D25" s="5">
        <f>SUMIF(Лист2!B:B,B25,Лист2!C:C)</f>
        <v>0</v>
      </c>
      <c r="E25" s="5">
        <f t="shared" si="0"/>
        <v>-19.572800000000001</v>
      </c>
      <c r="G25" t="str">
        <f t="shared" si="1"/>
        <v>23 (23)1541448</v>
      </c>
      <c r="H25" t="str">
        <f>_xlfn.CONCAT(Лист2!A24,Лист2!B24)</f>
        <v>191447659</v>
      </c>
      <c r="J25" s="10">
        <f>COUNTIF(C30,Лист2!A:A)</f>
        <v>0</v>
      </c>
      <c r="L25" s="14" t="str">
        <f t="shared" si="2"/>
        <v>23|1541448</v>
      </c>
      <c r="M25" s="14">
        <f>COUNTIF(Лист2!J:J,L25)</f>
        <v>0</v>
      </c>
    </row>
    <row r="26" spans="1:13" hidden="1" x14ac:dyDescent="0.25">
      <c r="A26" s="3" t="s">
        <v>12</v>
      </c>
      <c r="B26" s="6">
        <v>1541544</v>
      </c>
      <c r="C26" s="5">
        <v>10.819800000000001</v>
      </c>
      <c r="D26" s="5">
        <f>SUMIF(Лист2!B:B,B26,Лист2!C:C)</f>
        <v>11.502700000000001</v>
      </c>
      <c r="E26" s="5">
        <f t="shared" si="0"/>
        <v>0.68290000000000006</v>
      </c>
      <c r="G26" t="str">
        <f t="shared" si="1"/>
        <v>9 (9)1541544</v>
      </c>
      <c r="H26" t="str">
        <f>_xlfn.CONCAT(Лист2!A25,Лист2!B25)</f>
        <v>131449253</v>
      </c>
      <c r="J26" s="10">
        <f>COUNTIF(C31,Лист2!A:A)</f>
        <v>0</v>
      </c>
      <c r="L26" s="14" t="str">
        <f t="shared" si="2"/>
        <v>9|1541544</v>
      </c>
      <c r="M26" s="14">
        <f>COUNTIF(Лист2!J:J,L26)</f>
        <v>1</v>
      </c>
    </row>
    <row r="27" spans="1:13" hidden="1" x14ac:dyDescent="0.25">
      <c r="A27" s="3" t="s">
        <v>25</v>
      </c>
      <c r="B27" s="6">
        <v>1541552</v>
      </c>
      <c r="C27" s="5">
        <v>20.332899999999999</v>
      </c>
      <c r="D27" s="5">
        <f>SUMIF(Лист2!B:B,B27,Лист2!C:C)</f>
        <v>21.590800000000002</v>
      </c>
      <c r="E27" s="5">
        <f t="shared" si="0"/>
        <v>1.2579000000000029</v>
      </c>
      <c r="G27" t="str">
        <f t="shared" si="1"/>
        <v>22 (22)1541552</v>
      </c>
      <c r="H27" t="str">
        <f>_xlfn.CONCAT(Лист2!A26,Лист2!B26)</f>
        <v>111447526</v>
      </c>
      <c r="J27" s="10">
        <f>COUNTIF(C32,Лист2!A:A)</f>
        <v>0</v>
      </c>
      <c r="L27" s="14" t="str">
        <f t="shared" si="2"/>
        <v>22|1541552</v>
      </c>
      <c r="M27" s="14">
        <f>COUNTIF(Лист2!J:J,L27)</f>
        <v>1</v>
      </c>
    </row>
    <row r="28" spans="1:13" hidden="1" x14ac:dyDescent="0.25">
      <c r="A28" s="3" t="s">
        <v>40</v>
      </c>
      <c r="B28" s="6">
        <v>1541561</v>
      </c>
      <c r="C28" s="5">
        <v>25.392700000000001</v>
      </c>
      <c r="D28" s="5">
        <f>SUMIF(Лист2!B:B,B28,Лист2!C:C)</f>
        <v>26.714700000000001</v>
      </c>
      <c r="E28" s="5">
        <f t="shared" si="0"/>
        <v>1.3219999999999992</v>
      </c>
      <c r="G28" t="str">
        <f t="shared" si="1"/>
        <v>38 (39)1541561</v>
      </c>
      <c r="H28" t="str">
        <f>_xlfn.CONCAT(Лист2!A27,Лист2!B27)</f>
        <v>41450819</v>
      </c>
      <c r="J28" s="10">
        <f>COUNTIF(C33,Лист2!A:A)</f>
        <v>0</v>
      </c>
      <c r="L28" s="14" t="str">
        <f t="shared" si="2"/>
        <v>38|1541561</v>
      </c>
      <c r="M28" s="14">
        <f>COUNTIF(Лист2!J:J,L28)</f>
        <v>1</v>
      </c>
    </row>
    <row r="29" spans="1:13" hidden="1" x14ac:dyDescent="0.25">
      <c r="A29" s="3" t="s">
        <v>35</v>
      </c>
      <c r="B29" s="6">
        <v>1541563</v>
      </c>
      <c r="C29" s="5">
        <v>35.036900000000003</v>
      </c>
      <c r="D29" s="5">
        <f>SUMIF(Лист2!B:B,B29,Лист2!C:C)</f>
        <v>37.057899999999997</v>
      </c>
      <c r="E29" s="5">
        <f t="shared" si="0"/>
        <v>2.0209999999999937</v>
      </c>
      <c r="G29" t="str">
        <f t="shared" si="1"/>
        <v>33 (34)1541563</v>
      </c>
      <c r="H29" t="str">
        <f>_xlfn.CONCAT(Лист2!A28,Лист2!B28)</f>
        <v>121447653</v>
      </c>
      <c r="J29" s="10">
        <f>COUNTIF(C34,Лист2!A:A)</f>
        <v>0</v>
      </c>
      <c r="L29" s="14" t="str">
        <f t="shared" si="2"/>
        <v>33|1541563</v>
      </c>
      <c r="M29" s="14">
        <f>COUNTIF(Лист2!J:J,L29)</f>
        <v>1</v>
      </c>
    </row>
    <row r="30" spans="1:13" hidden="1" x14ac:dyDescent="0.25">
      <c r="A30" s="3" t="s">
        <v>28</v>
      </c>
      <c r="B30" s="6">
        <v>1541624</v>
      </c>
      <c r="C30" s="5">
        <v>51.449399999999997</v>
      </c>
      <c r="D30" s="5">
        <f>SUMIF(Лист2!B:B,B30,Лист2!C:C)</f>
        <v>53.988500000000002</v>
      </c>
      <c r="E30" s="5">
        <f t="shared" si="0"/>
        <v>2.5391000000000048</v>
      </c>
      <c r="G30" t="str">
        <f t="shared" si="1"/>
        <v>25 (25)1541624</v>
      </c>
      <c r="H30" t="str">
        <f>_xlfn.CONCAT(Лист2!A29,Лист2!B29)</f>
        <v>241541877</v>
      </c>
      <c r="J30" s="10">
        <f>COUNTIF(C35,Лист2!A:A)</f>
        <v>0</v>
      </c>
      <c r="L30" s="14" t="str">
        <f t="shared" si="2"/>
        <v>25|1541624</v>
      </c>
      <c r="M30" s="14">
        <f>COUNTIF(Лист2!J:J,L30)</f>
        <v>1</v>
      </c>
    </row>
    <row r="31" spans="1:13" hidden="1" x14ac:dyDescent="0.25">
      <c r="A31" s="3" t="s">
        <v>36</v>
      </c>
      <c r="B31" s="6">
        <v>1541634</v>
      </c>
      <c r="C31" s="5">
        <v>44.701999999999998</v>
      </c>
      <c r="D31" s="5">
        <f>SUMIF(Лист2!B:B,B31,Лист2!C:C)</f>
        <v>46.497700000000002</v>
      </c>
      <c r="E31" s="5">
        <f t="shared" si="0"/>
        <v>1.7957000000000036</v>
      </c>
      <c r="G31" t="str">
        <f t="shared" si="1"/>
        <v>34 (35)1541634</v>
      </c>
      <c r="H31" t="str">
        <f>_xlfn.CONCAT(Лист2!A30,Лист2!B30)</f>
        <v>211541640</v>
      </c>
      <c r="J31" s="10">
        <f>COUNTIF(C36,Лист2!A:A)</f>
        <v>0</v>
      </c>
      <c r="L31" s="14" t="str">
        <f t="shared" si="2"/>
        <v>34|1541634</v>
      </c>
      <c r="M31" s="14">
        <f>COUNTIF(Лист2!J:J,L31)</f>
        <v>1</v>
      </c>
    </row>
    <row r="32" spans="1:13" hidden="1" x14ac:dyDescent="0.25">
      <c r="A32" s="3" t="s">
        <v>24</v>
      </c>
      <c r="B32" s="6">
        <v>1541640</v>
      </c>
      <c r="C32" s="5">
        <v>39.556600000000003</v>
      </c>
      <c r="D32" s="5">
        <f>SUMIF(Лист2!B:B,B32,Лист2!C:C)</f>
        <v>41.931199999999997</v>
      </c>
      <c r="E32" s="5">
        <f t="shared" si="0"/>
        <v>2.3745999999999938</v>
      </c>
      <c r="G32" t="str">
        <f t="shared" si="1"/>
        <v>21 (21)1541640</v>
      </c>
      <c r="H32" t="str">
        <f>_xlfn.CONCAT(Лист2!A31,Лист2!B31)</f>
        <v>251541624</v>
      </c>
      <c r="J32" s="10">
        <f>COUNTIF(C37,Лист2!A:A)</f>
        <v>0</v>
      </c>
      <c r="L32" s="14" t="str">
        <f t="shared" si="2"/>
        <v>21|1541640</v>
      </c>
      <c r="M32" s="14">
        <f>COUNTIF(Лист2!J:J,L32)</f>
        <v>1</v>
      </c>
    </row>
    <row r="33" spans="1:13" hidden="1" x14ac:dyDescent="0.25">
      <c r="A33" s="3" t="s">
        <v>34</v>
      </c>
      <c r="B33" s="6">
        <v>1541641</v>
      </c>
      <c r="C33" s="5">
        <v>27.7105</v>
      </c>
      <c r="D33" s="5">
        <f>SUMIF(Лист2!B:B,B33,Лист2!C:C)</f>
        <v>27.7105</v>
      </c>
      <c r="E33" s="5">
        <f t="shared" si="0"/>
        <v>0</v>
      </c>
      <c r="G33" t="str">
        <f t="shared" si="1"/>
        <v>32 (33)1541641</v>
      </c>
      <c r="H33" t="str">
        <f>_xlfn.CONCAT(Лист2!A32,Лист2!B32)</f>
        <v/>
      </c>
      <c r="J33" s="10">
        <f>COUNTIF(C38,Лист2!A:A)</f>
        <v>0</v>
      </c>
      <c r="L33" s="14" t="str">
        <f t="shared" si="2"/>
        <v>32|1541641</v>
      </c>
      <c r="M33" s="14">
        <f>COUNTIF(Лист2!J:J,L33)</f>
        <v>1</v>
      </c>
    </row>
    <row r="34" spans="1:13" hidden="1" x14ac:dyDescent="0.25">
      <c r="A34" s="3" t="s">
        <v>37</v>
      </c>
      <c r="B34" s="6">
        <v>1541667</v>
      </c>
      <c r="C34" s="5">
        <v>18.177</v>
      </c>
      <c r="D34" s="5">
        <f>SUMIF(Лист2!B:B,B34,Лист2!C:C)</f>
        <v>18.902899999999999</v>
      </c>
      <c r="E34" s="5">
        <f t="shared" si="0"/>
        <v>0.72589999999999932</v>
      </c>
      <c r="G34" t="str">
        <f t="shared" si="1"/>
        <v>35 (36)1541667</v>
      </c>
      <c r="H34" t="str">
        <f>_xlfn.CONCAT(Лист2!A33,Лист2!B33)</f>
        <v>301748568</v>
      </c>
      <c r="J34" s="10">
        <f>COUNTIF(C39,Лист2!A:A)</f>
        <v>0</v>
      </c>
      <c r="L34" s="14" t="str">
        <f t="shared" si="2"/>
        <v>35|1541667</v>
      </c>
      <c r="M34" s="14">
        <f>COUNTIF(Лист2!J:J,L34)</f>
        <v>1</v>
      </c>
    </row>
    <row r="35" spans="1:13" hidden="1" x14ac:dyDescent="0.25">
      <c r="A35" s="3" t="s">
        <v>41</v>
      </c>
      <c r="B35" s="4">
        <v>1541669</v>
      </c>
      <c r="C35" s="5">
        <v>19.110800000000001</v>
      </c>
      <c r="D35" s="5">
        <f>SUMIF(Лист2!B:B,B35,Лист2!C:C)</f>
        <v>19.7178</v>
      </c>
      <c r="E35" s="5">
        <f t="shared" si="0"/>
        <v>0.60699999999999932</v>
      </c>
      <c r="G35" t="str">
        <f t="shared" si="1"/>
        <v>39 (40)1541669</v>
      </c>
      <c r="H35" t="str">
        <f>_xlfn.CONCAT(Лист2!A34,Лист2!B34)</f>
        <v>311541882</v>
      </c>
      <c r="J35" s="10">
        <f>COUNTIF(C40,Лист2!A:A)</f>
        <v>0</v>
      </c>
      <c r="L35" s="14" t="str">
        <f t="shared" si="2"/>
        <v>39|1541669</v>
      </c>
      <c r="M35" s="14">
        <f>COUNTIF(Лист2!J:J,L35)</f>
        <v>1</v>
      </c>
    </row>
    <row r="36" spans="1:13" hidden="1" x14ac:dyDescent="0.25">
      <c r="A36" s="3" t="s">
        <v>42</v>
      </c>
      <c r="B36" s="4">
        <v>1541688</v>
      </c>
      <c r="C36" s="5">
        <v>22.931799999999999</v>
      </c>
      <c r="D36" s="5">
        <f>SUMIF(Лист2!B:B,B36,Лист2!C:C)</f>
        <v>23.743200000000002</v>
      </c>
      <c r="E36" s="5">
        <f t="shared" si="0"/>
        <v>0.81140000000000256</v>
      </c>
      <c r="G36" t="str">
        <f t="shared" si="1"/>
        <v>40 (41)1541688</v>
      </c>
      <c r="H36" t="str">
        <f>_xlfn.CONCAT(Лист2!A35,Лист2!B35)</f>
        <v>321541641</v>
      </c>
      <c r="J36" s="10">
        <f>COUNTIF(C41,Лист2!A:A)</f>
        <v>0</v>
      </c>
      <c r="L36" s="14" t="str">
        <f t="shared" si="2"/>
        <v>40|1541688</v>
      </c>
      <c r="M36" s="14">
        <f>COUNTIF(Лист2!J:J,L36)</f>
        <v>1</v>
      </c>
    </row>
    <row r="37" spans="1:13" hidden="1" x14ac:dyDescent="0.25">
      <c r="A37" s="3">
        <v>26</v>
      </c>
      <c r="B37" s="6">
        <v>1541689</v>
      </c>
      <c r="C37" s="5">
        <v>10.664999999999999</v>
      </c>
      <c r="D37" s="5">
        <f>SUMIF(Лист2!B:B,B37,Лист2!C:C)</f>
        <v>11.517799999999999</v>
      </c>
      <c r="E37" s="5">
        <f t="shared" si="0"/>
        <v>0.85280000000000022</v>
      </c>
      <c r="G37" t="str">
        <f t="shared" si="1"/>
        <v>261541689</v>
      </c>
      <c r="H37" t="str">
        <f>_xlfn.CONCAT(Лист2!A36,Лист2!B36)</f>
        <v>331541563</v>
      </c>
      <c r="J37" s="10">
        <f>COUNTIF(C42,Лист2!A:A)</f>
        <v>0</v>
      </c>
      <c r="L37" s="14" t="str">
        <f t="shared" si="2"/>
        <v>26|1541689</v>
      </c>
      <c r="M37" s="14">
        <f>COUNTIF(Лист2!J:J,L37)</f>
        <v>1</v>
      </c>
    </row>
    <row r="38" spans="1:13" x14ac:dyDescent="0.25">
      <c r="A38" s="3" t="s">
        <v>30</v>
      </c>
      <c r="B38" s="6">
        <v>1541698</v>
      </c>
      <c r="C38" s="5">
        <v>7.8372999999999999</v>
      </c>
      <c r="D38" s="5">
        <f>SUMIF(Лист2!B:B,B38,Лист2!C:C)</f>
        <v>0</v>
      </c>
      <c r="E38" s="5">
        <f t="shared" si="0"/>
        <v>-7.8372999999999999</v>
      </c>
      <c r="G38" t="str">
        <f t="shared" si="1"/>
        <v>27 (28)1541698</v>
      </c>
      <c r="H38" t="str">
        <f>_xlfn.CONCAT(Лист2!A37,Лист2!B37)</f>
        <v>341541634</v>
      </c>
      <c r="J38" s="10">
        <f>COUNTIF(C43,Лист2!A:A)</f>
        <v>0</v>
      </c>
      <c r="L38" s="14" t="str">
        <f t="shared" si="2"/>
        <v>27|1541698</v>
      </c>
      <c r="M38" s="14">
        <f>COUNTIF(Лист2!J:J,L38)</f>
        <v>0</v>
      </c>
    </row>
    <row r="39" spans="1:13" hidden="1" x14ac:dyDescent="0.25">
      <c r="A39" s="3" t="s">
        <v>39</v>
      </c>
      <c r="B39" s="6">
        <v>1541808</v>
      </c>
      <c r="C39" s="5">
        <v>18.772200000000002</v>
      </c>
      <c r="D39" s="5">
        <f>SUMIF(Лист2!B:B,B39,Лист2!C:C)</f>
        <v>19.714300000000001</v>
      </c>
      <c r="E39" s="5">
        <f t="shared" si="0"/>
        <v>0.94209999999999994</v>
      </c>
      <c r="G39" t="str">
        <f t="shared" si="1"/>
        <v>37 (38)1541808</v>
      </c>
      <c r="H39" t="str">
        <f>_xlfn.CONCAT(Лист2!A38,Лист2!B38)</f>
        <v>351541667</v>
      </c>
      <c r="J39" s="10">
        <f>COUNTIF(C44,Лист2!A:A)</f>
        <v>0</v>
      </c>
      <c r="L39" s="14" t="str">
        <f t="shared" si="2"/>
        <v>37|1541808</v>
      </c>
      <c r="M39" s="14">
        <f>COUNTIF(Лист2!J:J,L39)</f>
        <v>1</v>
      </c>
    </row>
    <row r="40" spans="1:13" hidden="1" x14ac:dyDescent="0.25">
      <c r="A40" s="3">
        <v>28</v>
      </c>
      <c r="B40" s="6">
        <v>1541865</v>
      </c>
      <c r="C40" s="5">
        <v>7.8372999999999999</v>
      </c>
      <c r="D40" s="5">
        <f>SUMIF(Лист2!B:B,B40,Лист2!C:C)</f>
        <v>16.6736</v>
      </c>
      <c r="E40" s="5">
        <f t="shared" si="0"/>
        <v>8.8363000000000014</v>
      </c>
      <c r="G40" t="str">
        <f t="shared" si="1"/>
        <v>281541865</v>
      </c>
      <c r="H40" t="str">
        <f>_xlfn.CONCAT(Лист2!A39,Лист2!B39)</f>
        <v>361449811</v>
      </c>
      <c r="J40" s="10">
        <f>COUNTIF(C45,Лист2!A:A)</f>
        <v>0</v>
      </c>
      <c r="L40" s="14" t="str">
        <f t="shared" si="2"/>
        <v>28|1541865</v>
      </c>
      <c r="M40" s="14">
        <f>COUNTIF(Лист2!J:J,L40)</f>
        <v>1</v>
      </c>
    </row>
    <row r="41" spans="1:13" hidden="1" x14ac:dyDescent="0.25">
      <c r="A41" s="3" t="s">
        <v>27</v>
      </c>
      <c r="B41" s="6">
        <v>1541877</v>
      </c>
      <c r="C41" s="5">
        <v>33.151299999999999</v>
      </c>
      <c r="D41" s="5">
        <f>SUMIF(Лист2!B:B,B41,Лист2!C:C)</f>
        <v>35.372999999999998</v>
      </c>
      <c r="E41" s="5">
        <f t="shared" si="0"/>
        <v>2.2216999999999985</v>
      </c>
      <c r="G41" t="str">
        <f t="shared" si="1"/>
        <v>24 (24)1541877</v>
      </c>
      <c r="H41" t="str">
        <f>_xlfn.CONCAT(Лист2!A40,Лист2!B40)</f>
        <v>371541808</v>
      </c>
      <c r="J41" s="10">
        <f>COUNTIF(C46,Лист2!A:A)</f>
        <v>0</v>
      </c>
      <c r="L41" s="14" t="str">
        <f t="shared" si="2"/>
        <v>24|1541877</v>
      </c>
      <c r="M41" s="14">
        <f>COUNTIF(Лист2!J:J,L41)</f>
        <v>1</v>
      </c>
    </row>
    <row r="42" spans="1:13" hidden="1" x14ac:dyDescent="0.25">
      <c r="A42" s="3" t="s">
        <v>33</v>
      </c>
      <c r="B42" s="6">
        <v>1541882</v>
      </c>
      <c r="C42" s="5">
        <v>52.187600000000003</v>
      </c>
      <c r="D42" s="5">
        <f>SUMIF(Лист2!B:B,B42,Лист2!C:C)</f>
        <v>54.718000000000004</v>
      </c>
      <c r="E42" s="5">
        <f t="shared" si="0"/>
        <v>2.5304000000000002</v>
      </c>
      <c r="G42" t="str">
        <f t="shared" si="1"/>
        <v>31 (32)1541882</v>
      </c>
      <c r="H42" t="str">
        <f>_xlfn.CONCAT(Лист2!A41,Лист2!B41)</f>
        <v>381541561</v>
      </c>
      <c r="J42" s="10">
        <f>COUNTIF(C47,Лист2!A:A)</f>
        <v>0</v>
      </c>
      <c r="L42" s="14" t="str">
        <f t="shared" si="2"/>
        <v>31|1541882</v>
      </c>
      <c r="M42" s="14">
        <f>COUNTIF(Лист2!J:J,L42)</f>
        <v>1</v>
      </c>
    </row>
    <row r="43" spans="1:13" hidden="1" x14ac:dyDescent="0.25">
      <c r="A43" s="3" t="s">
        <v>29</v>
      </c>
      <c r="B43" s="6">
        <v>1541890</v>
      </c>
      <c r="C43" s="5">
        <v>8.4869000000000003</v>
      </c>
      <c r="D43" s="5">
        <f>SUMIF(Лист2!B:B,B43,Лист2!C:C)</f>
        <v>8.9685000000000006</v>
      </c>
      <c r="E43" s="5">
        <f t="shared" si="0"/>
        <v>0.48160000000000025</v>
      </c>
      <c r="G43" t="str">
        <f t="shared" si="1"/>
        <v>26 (26,27)1541890</v>
      </c>
      <c r="H43" t="str">
        <f>_xlfn.CONCAT(Лист2!A42,Лист2!B42)</f>
        <v>391541669</v>
      </c>
      <c r="J43" s="10">
        <f>COUNTIF(C48,Лист2!A:A)</f>
        <v>0</v>
      </c>
      <c r="L43" s="14" t="str">
        <f t="shared" si="2"/>
        <v>26|1541890</v>
      </c>
      <c r="M43" s="14">
        <f>COUNTIF(Лист2!J:J,L43)</f>
        <v>1</v>
      </c>
    </row>
  </sheetData>
  <autoFilter ref="L2:M43" xr:uid="{00000000-0001-0000-0000-000000000000}">
    <filterColumn colId="1">
      <filters>
        <filter val="0"/>
      </filters>
    </filterColumn>
  </autoFilter>
  <mergeCells count="1">
    <mergeCell ref="A1:D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308E5-AB3C-4BA2-A475-115AF9553F48}">
  <sheetPr codeName="Лист2"/>
  <dimension ref="A1:J44"/>
  <sheetViews>
    <sheetView workbookViewId="0">
      <selection activeCell="J2" sqref="J2"/>
    </sheetView>
  </sheetViews>
  <sheetFormatPr defaultRowHeight="15" x14ac:dyDescent="0.25"/>
  <cols>
    <col min="1" max="1" width="11.42578125" bestFit="1" customWidth="1"/>
    <col min="2" max="2" width="13.140625" bestFit="1" customWidth="1"/>
    <col min="3" max="3" width="21.140625" customWidth="1"/>
    <col min="4" max="4" width="20.85546875" customWidth="1"/>
    <col min="7" max="8" width="9.85546875" bestFit="1" customWidth="1"/>
    <col min="10" max="10" width="11" bestFit="1" customWidth="1"/>
  </cols>
  <sheetData>
    <row r="1" spans="1:10" x14ac:dyDescent="0.25">
      <c r="A1" s="7" t="s">
        <v>45</v>
      </c>
      <c r="B1" s="7" t="s">
        <v>46</v>
      </c>
      <c r="C1" s="7" t="s">
        <v>47</v>
      </c>
      <c r="D1" s="7" t="s">
        <v>48</v>
      </c>
      <c r="E1" s="7" t="s">
        <v>49</v>
      </c>
      <c r="F1" s="7" t="s">
        <v>50</v>
      </c>
      <c r="G1" s="7" t="s">
        <v>51</v>
      </c>
      <c r="H1" s="7" t="s">
        <v>52</v>
      </c>
    </row>
    <row r="2" spans="1:10" x14ac:dyDescent="0.25">
      <c r="A2" s="8">
        <v>20</v>
      </c>
      <c r="B2" s="8">
        <v>1447525</v>
      </c>
      <c r="C2" s="8">
        <v>1.5489999999999999</v>
      </c>
      <c r="D2" s="8">
        <v>1.5489999999999999</v>
      </c>
      <c r="E2" s="8">
        <v>0</v>
      </c>
      <c r="F2" s="8">
        <v>0</v>
      </c>
      <c r="G2" s="9">
        <v>43886</v>
      </c>
      <c r="H2" s="9">
        <v>43855</v>
      </c>
      <c r="J2" t="str">
        <f>A2&amp;"|"&amp;B2</f>
        <v>20|1447525</v>
      </c>
    </row>
    <row r="3" spans="1:10" x14ac:dyDescent="0.25">
      <c r="A3" s="8">
        <v>1</v>
      </c>
      <c r="B3" s="8">
        <v>1447500</v>
      </c>
      <c r="C3" s="8">
        <v>7.1630000000000003</v>
      </c>
      <c r="D3" s="8">
        <v>6.9029999999999996</v>
      </c>
      <c r="E3" s="8">
        <v>0.26</v>
      </c>
      <c r="F3" s="8">
        <v>302.37</v>
      </c>
      <c r="G3" s="9">
        <v>43886</v>
      </c>
      <c r="H3" s="9">
        <v>43855</v>
      </c>
      <c r="J3" t="str">
        <f t="shared" ref="J3:J43" si="0">A3&amp;"|"&amp;B3</f>
        <v>1|1447500</v>
      </c>
    </row>
    <row r="4" spans="1:10" x14ac:dyDescent="0.25">
      <c r="A4" s="8">
        <v>17</v>
      </c>
      <c r="B4" s="8">
        <v>1447765</v>
      </c>
      <c r="C4" s="8">
        <v>7.2912999999999997</v>
      </c>
      <c r="D4" s="8">
        <v>6.4928999999999997</v>
      </c>
      <c r="E4" s="8">
        <v>0.7984</v>
      </c>
      <c r="F4" s="8">
        <v>928.56</v>
      </c>
      <c r="G4" s="9">
        <v>43886</v>
      </c>
      <c r="H4" s="9">
        <v>43855</v>
      </c>
      <c r="J4" t="str">
        <f t="shared" si="0"/>
        <v>17|1447765</v>
      </c>
    </row>
    <row r="5" spans="1:10" x14ac:dyDescent="0.25">
      <c r="A5" s="8">
        <v>27</v>
      </c>
      <c r="B5" s="8">
        <v>1541865</v>
      </c>
      <c r="C5" s="8">
        <v>8.3368000000000002</v>
      </c>
      <c r="D5" s="8">
        <v>7.9097999999999997</v>
      </c>
      <c r="E5" s="8">
        <v>0.42699999999999999</v>
      </c>
      <c r="F5" s="8">
        <v>496.57</v>
      </c>
      <c r="G5" s="9">
        <v>43886</v>
      </c>
      <c r="H5" s="9">
        <v>43855</v>
      </c>
      <c r="J5" t="str">
        <f t="shared" si="0"/>
        <v>27|1541865</v>
      </c>
    </row>
    <row r="6" spans="1:10" x14ac:dyDescent="0.25">
      <c r="A6" s="8">
        <v>28</v>
      </c>
      <c r="B6" s="8">
        <v>1541865</v>
      </c>
      <c r="C6" s="8">
        <v>8.3368000000000002</v>
      </c>
      <c r="D6" s="8">
        <v>7.9097999999999997</v>
      </c>
      <c r="E6" s="8">
        <v>0.42699999999999999</v>
      </c>
      <c r="F6" s="8">
        <v>496.57</v>
      </c>
      <c r="G6" s="9">
        <v>43886</v>
      </c>
      <c r="H6" s="9">
        <v>43855</v>
      </c>
      <c r="J6" t="str">
        <f t="shared" si="0"/>
        <v>28|1541865</v>
      </c>
    </row>
    <row r="7" spans="1:10" x14ac:dyDescent="0.25">
      <c r="A7" s="8">
        <v>26</v>
      </c>
      <c r="B7" s="8">
        <v>1541890</v>
      </c>
      <c r="C7" s="8">
        <v>8.9685000000000006</v>
      </c>
      <c r="D7" s="8">
        <v>8.5381</v>
      </c>
      <c r="E7" s="8">
        <v>0.4304</v>
      </c>
      <c r="F7" s="8">
        <v>500.58</v>
      </c>
      <c r="G7" s="9">
        <v>43886</v>
      </c>
      <c r="H7" s="9">
        <v>43855</v>
      </c>
      <c r="J7" t="str">
        <f t="shared" si="0"/>
        <v>26|1541890</v>
      </c>
    </row>
    <row r="8" spans="1:10" x14ac:dyDescent="0.25">
      <c r="A8" s="8">
        <v>6</v>
      </c>
      <c r="B8" s="8">
        <v>1449602</v>
      </c>
      <c r="C8" s="8">
        <v>9.1206999999999994</v>
      </c>
      <c r="D8" s="8">
        <v>9.1206999999999994</v>
      </c>
      <c r="E8" s="8">
        <v>0</v>
      </c>
      <c r="F8" s="8">
        <v>0</v>
      </c>
      <c r="G8" s="9">
        <v>43791</v>
      </c>
      <c r="H8" s="9">
        <v>43791</v>
      </c>
      <c r="J8" t="str">
        <f t="shared" si="0"/>
        <v>6|1449602</v>
      </c>
    </row>
    <row r="9" spans="1:10" x14ac:dyDescent="0.25">
      <c r="A9" s="8">
        <v>2</v>
      </c>
      <c r="B9" s="8">
        <v>1450838</v>
      </c>
      <c r="C9" s="8">
        <v>9.2043999999999997</v>
      </c>
      <c r="D9" s="8">
        <v>8.8889999999999993</v>
      </c>
      <c r="E9" s="8">
        <v>0.31540000000000001</v>
      </c>
      <c r="F9" s="8">
        <v>366.87</v>
      </c>
      <c r="G9" s="9">
        <v>43886</v>
      </c>
      <c r="H9" s="9">
        <v>43855</v>
      </c>
      <c r="J9" t="str">
        <f t="shared" si="0"/>
        <v>2|1450838</v>
      </c>
    </row>
    <row r="10" spans="1:10" x14ac:dyDescent="0.25">
      <c r="A10" s="8">
        <v>8</v>
      </c>
      <c r="B10" s="8">
        <v>1452062</v>
      </c>
      <c r="C10" s="8">
        <v>9.5029000000000003</v>
      </c>
      <c r="D10" s="8">
        <v>9.4466999999999999</v>
      </c>
      <c r="E10" s="8">
        <v>5.6300000000000003E-2</v>
      </c>
      <c r="F10" s="8">
        <v>65.44</v>
      </c>
      <c r="G10" s="9">
        <v>43886</v>
      </c>
      <c r="H10" s="9">
        <v>43855</v>
      </c>
      <c r="J10" t="str">
        <f t="shared" si="0"/>
        <v>8|1452062</v>
      </c>
    </row>
    <row r="11" spans="1:10" x14ac:dyDescent="0.25">
      <c r="A11" s="8">
        <v>7</v>
      </c>
      <c r="B11" s="8">
        <v>1449643</v>
      </c>
      <c r="C11" s="8">
        <v>10.4442</v>
      </c>
      <c r="D11" s="8">
        <v>10.085100000000001</v>
      </c>
      <c r="E11" s="8">
        <v>0.35909999999999997</v>
      </c>
      <c r="F11" s="8">
        <v>417.68</v>
      </c>
      <c r="G11" s="9">
        <v>43886</v>
      </c>
      <c r="H11" s="9">
        <v>43855</v>
      </c>
      <c r="J11" t="str">
        <f t="shared" si="0"/>
        <v>7|1449643</v>
      </c>
    </row>
    <row r="12" spans="1:10" x14ac:dyDescent="0.25">
      <c r="A12" s="8">
        <v>5</v>
      </c>
      <c r="B12" s="8">
        <v>1451313</v>
      </c>
      <c r="C12" s="8">
        <v>11.1145</v>
      </c>
      <c r="D12" s="8">
        <v>10.716900000000001</v>
      </c>
      <c r="E12" s="8">
        <v>0.39760000000000001</v>
      </c>
      <c r="F12" s="8">
        <v>462.43</v>
      </c>
      <c r="G12" s="9">
        <v>43886</v>
      </c>
      <c r="H12" s="9">
        <v>43855</v>
      </c>
      <c r="J12" t="str">
        <f t="shared" si="0"/>
        <v>5|1451313</v>
      </c>
    </row>
    <row r="13" spans="1:10" x14ac:dyDescent="0.25">
      <c r="A13" s="8">
        <v>9</v>
      </c>
      <c r="B13" s="8">
        <v>1541544</v>
      </c>
      <c r="C13" s="8">
        <v>11.502700000000001</v>
      </c>
      <c r="D13" s="8">
        <v>10.892099999999999</v>
      </c>
      <c r="E13" s="8">
        <v>0.61070000000000002</v>
      </c>
      <c r="F13" s="8">
        <v>710.19</v>
      </c>
      <c r="G13" s="9">
        <v>43886</v>
      </c>
      <c r="H13" s="9">
        <v>43855</v>
      </c>
      <c r="J13" t="str">
        <f t="shared" si="0"/>
        <v>9|1541544</v>
      </c>
    </row>
    <row r="14" spans="1:10" x14ac:dyDescent="0.25">
      <c r="A14" s="8">
        <v>26</v>
      </c>
      <c r="B14" s="8">
        <v>1541689</v>
      </c>
      <c r="C14" s="8">
        <v>11.517799999999999</v>
      </c>
      <c r="D14" s="8">
        <v>10.7554</v>
      </c>
      <c r="E14" s="8">
        <v>0.76249999999999996</v>
      </c>
      <c r="F14" s="8">
        <v>886.74</v>
      </c>
      <c r="G14" s="9">
        <v>43886</v>
      </c>
      <c r="H14" s="9">
        <v>43855</v>
      </c>
      <c r="J14" t="str">
        <f t="shared" si="0"/>
        <v>26|1541689</v>
      </c>
    </row>
    <row r="15" spans="1:10" x14ac:dyDescent="0.25">
      <c r="A15" s="8">
        <v>15</v>
      </c>
      <c r="B15" s="8">
        <v>1447761</v>
      </c>
      <c r="C15" s="8">
        <v>12.864699999999999</v>
      </c>
      <c r="D15" s="8">
        <v>12.608000000000001</v>
      </c>
      <c r="E15" s="8">
        <v>0.25669999999999998</v>
      </c>
      <c r="F15" s="8">
        <v>298.5</v>
      </c>
      <c r="G15" s="9">
        <v>43886</v>
      </c>
      <c r="H15" s="9">
        <v>43855</v>
      </c>
      <c r="J15" t="str">
        <f t="shared" si="0"/>
        <v>15|1447761</v>
      </c>
    </row>
    <row r="16" spans="1:10" x14ac:dyDescent="0.25">
      <c r="A16" s="8">
        <v>16</v>
      </c>
      <c r="B16" s="8">
        <v>1447326</v>
      </c>
      <c r="C16" s="8">
        <v>12.957800000000001</v>
      </c>
      <c r="D16" s="8">
        <v>12.2133</v>
      </c>
      <c r="E16" s="8">
        <v>0.74460000000000004</v>
      </c>
      <c r="F16" s="8">
        <v>865.94</v>
      </c>
      <c r="G16" s="9">
        <v>43886</v>
      </c>
      <c r="H16" s="9">
        <v>43855</v>
      </c>
      <c r="J16" t="str">
        <f t="shared" si="0"/>
        <v>16|1447326</v>
      </c>
    </row>
    <row r="17" spans="1:10" x14ac:dyDescent="0.25">
      <c r="A17" s="8">
        <v>14</v>
      </c>
      <c r="B17" s="8">
        <v>1449815</v>
      </c>
      <c r="C17" s="8">
        <v>14.6912</v>
      </c>
      <c r="D17" s="8">
        <v>14.001799999999999</v>
      </c>
      <c r="E17" s="8">
        <v>0.68940000000000001</v>
      </c>
      <c r="F17" s="8">
        <v>801.75</v>
      </c>
      <c r="G17" s="9">
        <v>43886</v>
      </c>
      <c r="H17" s="9">
        <v>43855</v>
      </c>
      <c r="J17" t="str">
        <f t="shared" si="0"/>
        <v>14|1449815</v>
      </c>
    </row>
    <row r="18" spans="1:10" x14ac:dyDescent="0.25">
      <c r="A18" s="8">
        <v>29</v>
      </c>
      <c r="B18" s="8">
        <v>1447998</v>
      </c>
      <c r="C18" s="8">
        <v>15.560499999999999</v>
      </c>
      <c r="D18" s="8">
        <v>14.745799999999999</v>
      </c>
      <c r="E18" s="8">
        <v>0.81469999999999998</v>
      </c>
      <c r="F18" s="8">
        <v>947.52</v>
      </c>
      <c r="G18" s="9">
        <v>43886</v>
      </c>
      <c r="H18" s="9">
        <v>43855</v>
      </c>
      <c r="J18" t="str">
        <f t="shared" si="0"/>
        <v>29|1447998</v>
      </c>
    </row>
    <row r="19" spans="1:10" x14ac:dyDescent="0.25">
      <c r="A19" s="8">
        <v>18</v>
      </c>
      <c r="B19" s="8">
        <v>1447980</v>
      </c>
      <c r="C19" s="8">
        <v>16.825700000000001</v>
      </c>
      <c r="D19" s="8">
        <v>15.9016</v>
      </c>
      <c r="E19" s="8">
        <v>0.92410000000000003</v>
      </c>
      <c r="F19" s="8">
        <v>1074.79</v>
      </c>
      <c r="G19" s="9">
        <v>43886</v>
      </c>
      <c r="H19" s="9">
        <v>43855</v>
      </c>
      <c r="J19" t="str">
        <f t="shared" si="0"/>
        <v>18|1447980</v>
      </c>
    </row>
    <row r="20" spans="1:10" x14ac:dyDescent="0.25">
      <c r="A20" s="8">
        <v>3</v>
      </c>
      <c r="B20" s="8">
        <v>1450886</v>
      </c>
      <c r="C20" s="8">
        <v>20.651900000000001</v>
      </c>
      <c r="D20" s="8">
        <v>20.106400000000001</v>
      </c>
      <c r="E20" s="8">
        <v>0.54559999999999997</v>
      </c>
      <c r="F20" s="8">
        <v>634.5</v>
      </c>
      <c r="G20" s="9">
        <v>43886</v>
      </c>
      <c r="H20" s="9">
        <v>43855</v>
      </c>
      <c r="J20" t="str">
        <f t="shared" si="0"/>
        <v>3|1450886</v>
      </c>
    </row>
    <row r="21" spans="1:10" x14ac:dyDescent="0.25">
      <c r="A21" s="8">
        <v>23</v>
      </c>
      <c r="B21" s="8">
        <v>1541548</v>
      </c>
      <c r="C21" s="8">
        <v>20.864899999999999</v>
      </c>
      <c r="D21" s="8">
        <v>19.711200000000002</v>
      </c>
      <c r="E21" s="8">
        <v>1.1536</v>
      </c>
      <c r="F21" s="8">
        <v>1341.69</v>
      </c>
      <c r="G21" s="9">
        <v>43886</v>
      </c>
      <c r="H21" s="9">
        <v>43855</v>
      </c>
      <c r="J21" t="str">
        <f t="shared" si="0"/>
        <v>23|1541548</v>
      </c>
    </row>
    <row r="22" spans="1:10" x14ac:dyDescent="0.25">
      <c r="A22" s="8">
        <v>22</v>
      </c>
      <c r="B22" s="8">
        <v>1541552</v>
      </c>
      <c r="C22" s="8">
        <v>21.590800000000002</v>
      </c>
      <c r="D22" s="8">
        <v>20.4681</v>
      </c>
      <c r="E22" s="8">
        <v>1.1228</v>
      </c>
      <c r="F22" s="8">
        <v>1305.78</v>
      </c>
      <c r="G22" s="9">
        <v>43886</v>
      </c>
      <c r="H22" s="9">
        <v>43855</v>
      </c>
      <c r="J22" t="str">
        <f t="shared" si="0"/>
        <v>22|1541552</v>
      </c>
    </row>
    <row r="23" spans="1:10" x14ac:dyDescent="0.25">
      <c r="A23" s="8">
        <v>10</v>
      </c>
      <c r="B23" s="8">
        <v>1451214</v>
      </c>
      <c r="C23" s="8">
        <v>23.639600000000002</v>
      </c>
      <c r="D23" s="8">
        <v>23.010200000000001</v>
      </c>
      <c r="E23" s="8">
        <v>0.62939999999999996</v>
      </c>
      <c r="F23" s="8">
        <v>731.95</v>
      </c>
      <c r="G23" s="9">
        <v>43886</v>
      </c>
      <c r="H23" s="9">
        <v>43855</v>
      </c>
      <c r="J23" t="str">
        <f t="shared" si="0"/>
        <v>10|1451214</v>
      </c>
    </row>
    <row r="24" spans="1:10" x14ac:dyDescent="0.25">
      <c r="A24" s="8">
        <v>19</v>
      </c>
      <c r="B24" s="8">
        <v>1447659</v>
      </c>
      <c r="C24" s="8">
        <v>25.5779</v>
      </c>
      <c r="D24" s="8">
        <v>24.507100000000001</v>
      </c>
      <c r="E24" s="8">
        <v>1.0708</v>
      </c>
      <c r="F24" s="8">
        <v>1245.3499999999999</v>
      </c>
      <c r="G24" s="9">
        <v>43886</v>
      </c>
      <c r="H24" s="9">
        <v>43855</v>
      </c>
      <c r="J24" t="str">
        <f t="shared" si="0"/>
        <v>19|1447659</v>
      </c>
    </row>
    <row r="25" spans="1:10" x14ac:dyDescent="0.25">
      <c r="A25" s="8">
        <v>13</v>
      </c>
      <c r="B25" s="8">
        <v>1449253</v>
      </c>
      <c r="C25" s="8">
        <v>29.3826</v>
      </c>
      <c r="D25" s="8">
        <v>29.069099999999999</v>
      </c>
      <c r="E25" s="8">
        <v>0.3135</v>
      </c>
      <c r="F25" s="8">
        <v>364.61</v>
      </c>
      <c r="G25" s="9">
        <v>43886</v>
      </c>
      <c r="H25" s="9">
        <v>43855</v>
      </c>
      <c r="J25" t="str">
        <f t="shared" si="0"/>
        <v>13|1449253</v>
      </c>
    </row>
    <row r="26" spans="1:10" x14ac:dyDescent="0.25">
      <c r="A26" s="8">
        <v>11</v>
      </c>
      <c r="B26" s="8">
        <v>1447526</v>
      </c>
      <c r="C26" s="8">
        <v>29.827999999999999</v>
      </c>
      <c r="D26" s="8">
        <v>28.492000000000001</v>
      </c>
      <c r="E26" s="8">
        <v>1.3359000000000001</v>
      </c>
      <c r="F26" s="8">
        <v>1553.71</v>
      </c>
      <c r="G26" s="9">
        <v>43886</v>
      </c>
      <c r="H26" s="9">
        <v>43855</v>
      </c>
      <c r="J26" t="str">
        <f t="shared" si="0"/>
        <v>11|1447526</v>
      </c>
    </row>
    <row r="27" spans="1:10" x14ac:dyDescent="0.25">
      <c r="A27" s="8">
        <v>4</v>
      </c>
      <c r="B27" s="8">
        <v>1450819</v>
      </c>
      <c r="C27" s="8">
        <v>31.3386</v>
      </c>
      <c r="D27" s="8">
        <v>30.287299999999998</v>
      </c>
      <c r="E27" s="8">
        <v>1.0512999999999999</v>
      </c>
      <c r="F27" s="8">
        <v>1222.6199999999999</v>
      </c>
      <c r="G27" s="9">
        <v>43886</v>
      </c>
      <c r="H27" s="9">
        <v>43855</v>
      </c>
      <c r="J27" t="str">
        <f t="shared" si="0"/>
        <v>4|1450819</v>
      </c>
    </row>
    <row r="28" spans="1:10" x14ac:dyDescent="0.25">
      <c r="A28" s="8">
        <v>12</v>
      </c>
      <c r="B28" s="8">
        <v>1447653</v>
      </c>
      <c r="C28" s="8">
        <v>32.113999999999997</v>
      </c>
      <c r="D28" s="8">
        <v>30.7135</v>
      </c>
      <c r="E28" s="8">
        <v>1.4005000000000001</v>
      </c>
      <c r="F28" s="8">
        <v>1628.79</v>
      </c>
      <c r="G28" s="9">
        <v>43886</v>
      </c>
      <c r="H28" s="9">
        <v>43855</v>
      </c>
      <c r="J28" t="str">
        <f t="shared" si="0"/>
        <v>12|1447653</v>
      </c>
    </row>
    <row r="29" spans="1:10" x14ac:dyDescent="0.25">
      <c r="A29" s="8">
        <v>24</v>
      </c>
      <c r="B29" s="8">
        <v>1541877</v>
      </c>
      <c r="C29" s="8">
        <v>35.372999999999998</v>
      </c>
      <c r="D29" s="8">
        <v>33.387700000000002</v>
      </c>
      <c r="E29" s="8">
        <v>1.9853000000000001</v>
      </c>
      <c r="F29" s="8">
        <v>2308.86</v>
      </c>
      <c r="G29" s="9">
        <v>43886</v>
      </c>
      <c r="H29" s="9">
        <v>43855</v>
      </c>
      <c r="J29" t="str">
        <f t="shared" si="0"/>
        <v>24|1541877</v>
      </c>
    </row>
    <row r="30" spans="1:10" x14ac:dyDescent="0.25">
      <c r="A30" s="8">
        <v>21</v>
      </c>
      <c r="B30" s="8">
        <v>1541640</v>
      </c>
      <c r="C30" s="8">
        <v>41.931199999999997</v>
      </c>
      <c r="D30" s="8">
        <v>39.821100000000001</v>
      </c>
      <c r="E30" s="8">
        <v>2.1101000000000001</v>
      </c>
      <c r="F30" s="8">
        <v>2454.06</v>
      </c>
      <c r="G30" s="9">
        <v>43886</v>
      </c>
      <c r="H30" s="9">
        <v>43855</v>
      </c>
      <c r="J30" t="str">
        <f t="shared" si="0"/>
        <v>21|1541640</v>
      </c>
    </row>
    <row r="31" spans="1:10" x14ac:dyDescent="0.25">
      <c r="A31" s="8">
        <v>25</v>
      </c>
      <c r="B31" s="8">
        <v>1541624</v>
      </c>
      <c r="C31" s="8">
        <v>53.988500000000002</v>
      </c>
      <c r="D31" s="8">
        <v>51.718499999999999</v>
      </c>
      <c r="E31" s="8">
        <v>2.27</v>
      </c>
      <c r="F31" s="8">
        <v>2640.02</v>
      </c>
      <c r="G31" s="9">
        <v>43886</v>
      </c>
      <c r="H31" s="9">
        <v>43855</v>
      </c>
      <c r="J31" t="str">
        <f t="shared" si="0"/>
        <v>25|1541624</v>
      </c>
    </row>
    <row r="32" spans="1:10" x14ac:dyDescent="0.25">
      <c r="A32" s="8"/>
      <c r="J32" t="str">
        <f t="shared" si="0"/>
        <v>|</v>
      </c>
    </row>
    <row r="33" spans="1:10" x14ac:dyDescent="0.25">
      <c r="A33" s="8">
        <v>30</v>
      </c>
      <c r="B33" s="8">
        <v>1748568</v>
      </c>
      <c r="C33" s="8">
        <v>6.9629000000000003</v>
      </c>
      <c r="D33" s="8">
        <v>6.0601000000000003</v>
      </c>
      <c r="E33" s="8">
        <v>0.90290000000000004</v>
      </c>
      <c r="F33" s="8">
        <v>1050.05</v>
      </c>
      <c r="G33" s="9">
        <v>43886</v>
      </c>
      <c r="H33" s="9">
        <v>43855</v>
      </c>
      <c r="J33" t="str">
        <f t="shared" si="0"/>
        <v>30|1748568</v>
      </c>
    </row>
    <row r="34" spans="1:10" x14ac:dyDescent="0.25">
      <c r="A34" s="8">
        <v>31</v>
      </c>
      <c r="B34" s="8">
        <v>1541882</v>
      </c>
      <c r="C34" s="8">
        <v>54.718000000000004</v>
      </c>
      <c r="D34" s="8">
        <v>52.457000000000001</v>
      </c>
      <c r="E34" s="8">
        <v>2.2610000000000001</v>
      </c>
      <c r="F34" s="8">
        <v>2629.55</v>
      </c>
      <c r="G34" s="9">
        <v>43886</v>
      </c>
      <c r="H34" s="9">
        <v>43855</v>
      </c>
      <c r="J34" t="str">
        <f t="shared" si="0"/>
        <v>31|1541882</v>
      </c>
    </row>
    <row r="35" spans="1:10" x14ac:dyDescent="0.25">
      <c r="A35" s="8">
        <v>32</v>
      </c>
      <c r="B35" s="8">
        <v>1541641</v>
      </c>
      <c r="C35" s="8">
        <v>27.7105</v>
      </c>
      <c r="D35" s="8">
        <v>27.7105</v>
      </c>
      <c r="E35" s="8">
        <v>0</v>
      </c>
      <c r="F35" s="8">
        <v>0</v>
      </c>
      <c r="G35" s="9">
        <v>43637</v>
      </c>
      <c r="H35" s="9">
        <v>43637</v>
      </c>
      <c r="J35" t="str">
        <f t="shared" si="0"/>
        <v>32|1541641</v>
      </c>
    </row>
    <row r="36" spans="1:10" x14ac:dyDescent="0.25">
      <c r="A36" s="8">
        <v>33</v>
      </c>
      <c r="B36" s="8">
        <v>1541563</v>
      </c>
      <c r="C36" s="8">
        <v>37.057899999999997</v>
      </c>
      <c r="D36" s="8">
        <v>35.252499999999998</v>
      </c>
      <c r="E36" s="8">
        <v>1.8052999999999999</v>
      </c>
      <c r="F36" s="8">
        <v>2099.63</v>
      </c>
      <c r="G36" s="9">
        <v>43886</v>
      </c>
      <c r="H36" s="9">
        <v>43855</v>
      </c>
      <c r="J36" t="str">
        <f t="shared" si="0"/>
        <v>33|1541563</v>
      </c>
    </row>
    <row r="37" spans="1:10" x14ac:dyDescent="0.25">
      <c r="A37" s="8">
        <v>34</v>
      </c>
      <c r="B37" s="8">
        <v>1541634</v>
      </c>
      <c r="C37" s="8">
        <v>46.497700000000002</v>
      </c>
      <c r="D37" s="8">
        <v>44.927199999999999</v>
      </c>
      <c r="E37" s="8">
        <v>1.5705</v>
      </c>
      <c r="F37" s="8">
        <v>1826.55</v>
      </c>
      <c r="G37" s="9">
        <v>43879</v>
      </c>
      <c r="H37" s="9">
        <v>43855</v>
      </c>
      <c r="J37" t="str">
        <f t="shared" si="0"/>
        <v>34|1541634</v>
      </c>
    </row>
    <row r="38" spans="1:10" x14ac:dyDescent="0.25">
      <c r="A38" s="8">
        <v>35</v>
      </c>
      <c r="B38" s="8">
        <v>1541667</v>
      </c>
      <c r="C38" s="8">
        <v>18.902899999999999</v>
      </c>
      <c r="D38" s="8">
        <v>18.254100000000001</v>
      </c>
      <c r="E38" s="8">
        <v>0.64880000000000004</v>
      </c>
      <c r="F38" s="8">
        <v>754.6</v>
      </c>
      <c r="G38" s="9">
        <v>43886</v>
      </c>
      <c r="H38" s="9">
        <v>43855</v>
      </c>
      <c r="J38" t="str">
        <f t="shared" si="0"/>
        <v>35|1541667</v>
      </c>
    </row>
    <row r="39" spans="1:10" x14ac:dyDescent="0.25">
      <c r="A39" s="8">
        <v>36</v>
      </c>
      <c r="B39" s="8">
        <v>1449811</v>
      </c>
      <c r="C39" s="8">
        <v>27.260400000000001</v>
      </c>
      <c r="D39" s="8">
        <v>26.106100000000001</v>
      </c>
      <c r="E39" s="8">
        <v>1.1544000000000001</v>
      </c>
      <c r="F39" s="8">
        <v>1342.53</v>
      </c>
      <c r="G39" s="9">
        <v>43886</v>
      </c>
      <c r="H39" s="9">
        <v>43855</v>
      </c>
      <c r="J39" t="str">
        <f t="shared" si="0"/>
        <v>36|1449811</v>
      </c>
    </row>
    <row r="40" spans="1:10" x14ac:dyDescent="0.25">
      <c r="A40" s="8">
        <v>37</v>
      </c>
      <c r="B40" s="8">
        <v>1541808</v>
      </c>
      <c r="C40" s="8">
        <v>19.714300000000001</v>
      </c>
      <c r="D40" s="8">
        <v>18.871400000000001</v>
      </c>
      <c r="E40" s="8">
        <v>0.84289999999999998</v>
      </c>
      <c r="F40" s="8">
        <v>980.25</v>
      </c>
      <c r="G40" s="9">
        <v>43886</v>
      </c>
      <c r="H40" s="9">
        <v>43855</v>
      </c>
      <c r="J40" t="str">
        <f t="shared" si="0"/>
        <v>37|1541808</v>
      </c>
    </row>
    <row r="41" spans="1:10" x14ac:dyDescent="0.25">
      <c r="A41" s="8">
        <v>38</v>
      </c>
      <c r="B41" s="8">
        <v>1541561</v>
      </c>
      <c r="C41" s="8">
        <v>26.714700000000001</v>
      </c>
      <c r="D41" s="8">
        <v>25.531700000000001</v>
      </c>
      <c r="E41" s="8">
        <v>1.1831</v>
      </c>
      <c r="F41" s="8">
        <v>1375.92</v>
      </c>
      <c r="G41" s="9">
        <v>43886</v>
      </c>
      <c r="H41" s="9">
        <v>43855</v>
      </c>
      <c r="J41" t="str">
        <f t="shared" si="0"/>
        <v>38|1541561</v>
      </c>
    </row>
    <row r="42" spans="1:10" x14ac:dyDescent="0.25">
      <c r="A42" s="8">
        <v>39</v>
      </c>
      <c r="B42" s="8">
        <v>1541669</v>
      </c>
      <c r="C42" s="8">
        <v>19.7178</v>
      </c>
      <c r="D42" s="8">
        <v>19.1767</v>
      </c>
      <c r="E42" s="8">
        <v>0.54110000000000003</v>
      </c>
      <c r="F42" s="8">
        <v>629.33000000000004</v>
      </c>
      <c r="G42" s="9">
        <v>43886</v>
      </c>
      <c r="H42" s="9">
        <v>43855</v>
      </c>
      <c r="J42" t="str">
        <f t="shared" si="0"/>
        <v>39|1541669</v>
      </c>
    </row>
    <row r="43" spans="1:10" x14ac:dyDescent="0.25">
      <c r="A43" s="8">
        <v>40</v>
      </c>
      <c r="B43" s="8">
        <v>1541688</v>
      </c>
      <c r="C43" s="8">
        <v>23.743200000000002</v>
      </c>
      <c r="D43" s="8">
        <v>23.026900000000001</v>
      </c>
      <c r="E43" s="8">
        <v>0.71630000000000005</v>
      </c>
      <c r="F43" s="8">
        <v>833.06</v>
      </c>
      <c r="G43" s="9">
        <v>43886</v>
      </c>
      <c r="H43" s="9">
        <v>43855</v>
      </c>
      <c r="J43" t="str">
        <f t="shared" si="0"/>
        <v>40|1541688</v>
      </c>
    </row>
    <row r="44" spans="1:10" x14ac:dyDescent="0.25">
      <c r="A44" s="8">
        <v>34.89</v>
      </c>
      <c r="B44" s="8">
        <v>40575.919999999998</v>
      </c>
    </row>
  </sheetData>
  <autoFilter ref="A1:I31" xr:uid="{3A6308E5-AB3C-4BA2-A475-115AF9553F48}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User</cp:lastModifiedBy>
  <dcterms:created xsi:type="dcterms:W3CDTF">2015-06-05T18:19:34Z</dcterms:created>
  <dcterms:modified xsi:type="dcterms:W3CDTF">2024-09-25T12:15:11Z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2024-09-25T09:49:20Z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2f4fa34c-4c6a-488d-8d17-923c1a71e37c</vt:lpwstr>
  </property>
  <property fmtid="{D5CDD505-2E9C-101B-9397-08002B2CF9AE}" pid="7" name="MSIP_Label_defa4170-0d19-0005-0004-bc88714345d2_ActionId">
    <vt:lpwstr>53e6e372-5b50-4139-8886-cebbf1bd2fdf</vt:lpwstr>
  </property>
  <property fmtid="{D5CDD505-2E9C-101B-9397-08002B2CF9AE}" pid="8" name="MSIP_Label_defa4170-0d19-0005-0004-bc88714345d2_ContentBits">
    <vt:lpwstr>0</vt:lpwstr>
  </property>
</Properties>
</file>